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i/Library/CloudStorage/GoogleDrive-niewohl@gmail.com/.shortcut-targets-by-id/1CvssV7tB8_HCFEs6ZKBjYoti2w1RXHjE/SOLA Basel 2025/03_Strecke/"/>
    </mc:Choice>
  </mc:AlternateContent>
  <xr:revisionPtr revIDLastSave="0" documentId="13_ncr:1_{103BCB6C-13FC-104C-AD5D-47ADFEDB3728}" xr6:coauthVersionLast="47" xr6:coauthVersionMax="47" xr10:uidLastSave="{00000000-0000-0000-0000-000000000000}"/>
  <bookViews>
    <workbookView xWindow="27440" yWindow="3200" windowWidth="28800" windowHeight="16100" xr2:uid="{6CC490D2-85E0-4352-925D-C99ADB9CF006}"/>
  </bookViews>
  <sheets>
    <sheet name="10er-Team" sheetId="1" r:id="rId1"/>
    <sheet name="5er-Team" sheetId="2" r:id="rId2"/>
  </sheets>
  <definedNames>
    <definedName name="_xlnm.Print_Area" localSheetId="0">'10er-Team'!$A$1:$S$23</definedName>
    <definedName name="_xlnm.Print_Area" localSheetId="1">'5er-Team'!$A$1:$S$17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K8" i="2"/>
  <c r="K7" i="2"/>
  <c r="K6" i="2"/>
  <c r="K5" i="2"/>
  <c r="K16" i="1"/>
  <c r="K14" i="1"/>
  <c r="K13" i="1"/>
  <c r="K12" i="1"/>
  <c r="K11" i="1"/>
  <c r="K6" i="1"/>
  <c r="K7" i="1"/>
  <c r="K8" i="1"/>
  <c r="K9" i="1"/>
  <c r="K5" i="1"/>
  <c r="R4" i="1"/>
  <c r="Q5" i="2"/>
  <c r="Q6" i="2" s="1"/>
  <c r="Q7" i="2" s="1"/>
  <c r="Q8" i="2" s="1"/>
  <c r="D14" i="2"/>
  <c r="D13" i="2"/>
  <c r="Q10" i="2"/>
  <c r="R9" i="2"/>
  <c r="R10" i="2" s="1"/>
  <c r="R11" i="2" s="1"/>
  <c r="O9" i="2"/>
  <c r="O11" i="2" s="1"/>
  <c r="R4" i="2"/>
  <c r="R5" i="2" s="1"/>
  <c r="R6" i="2" s="1"/>
  <c r="R7" i="2" s="1"/>
  <c r="R8" i="2" s="1"/>
  <c r="D20" i="1"/>
  <c r="D19" i="1"/>
  <c r="O17" i="1"/>
  <c r="R15" i="1"/>
  <c r="R16" i="1"/>
  <c r="R17" i="1" s="1"/>
  <c r="R10" i="1"/>
  <c r="R11" i="1" s="1"/>
  <c r="R12" i="1" s="1"/>
  <c r="R13" i="1" s="1"/>
  <c r="R14" i="1" s="1"/>
  <c r="R5" i="1"/>
  <c r="R6" i="1" s="1"/>
  <c r="R7" i="1" s="1"/>
  <c r="R8" i="1" s="1"/>
  <c r="R9" i="1" s="1"/>
  <c r="O10" i="1"/>
  <c r="O15" i="1" s="1"/>
  <c r="Q16" i="1"/>
  <c r="Q11" i="1"/>
  <c r="Q12" i="1" s="1"/>
  <c r="Q13" i="1" s="1"/>
  <c r="Q14" i="1" s="1"/>
  <c r="Q5" i="1"/>
  <c r="Q6" i="1" s="1"/>
  <c r="Q7" i="1" s="1"/>
  <c r="Q8" i="1" s="1"/>
  <c r="Q9" i="1" s="1"/>
</calcChain>
</file>

<file path=xl/sharedStrings.xml><?xml version="1.0" encoding="utf-8"?>
<sst xmlns="http://schemas.openxmlformats.org/spreadsheetml/2006/main" count="96" uniqueCount="48">
  <si>
    <t>Super SOLA Basel Team</t>
  </si>
  <si>
    <t>Vorname</t>
  </si>
  <si>
    <t>Name</t>
  </si>
  <si>
    <t>Tel</t>
  </si>
  <si>
    <t>Strecke</t>
  </si>
  <si>
    <t>w</t>
  </si>
  <si>
    <t>Basel Theodorskirchpölatz - Park im Grünen</t>
  </si>
  <si>
    <t>Wechsel</t>
  </si>
  <si>
    <t>Münchenstein - Arlesheim</t>
  </si>
  <si>
    <t>Arlesheim - Gempen</t>
  </si>
  <si>
    <t>Gempen - Liestal</t>
  </si>
  <si>
    <t>Distanz (km)</t>
  </si>
  <si>
    <t>Uphill (m)</t>
  </si>
  <si>
    <t>Downhill (m)</t>
  </si>
  <si>
    <t>Leistungs-KM</t>
  </si>
  <si>
    <t>fast</t>
  </si>
  <si>
    <t>easy</t>
  </si>
  <si>
    <t>Team-
Schätzung</t>
  </si>
  <si>
    <t>Rennspitze</t>
  </si>
  <si>
    <t>Zwischenzeit</t>
  </si>
  <si>
    <t>Liestal - Bubendorf</t>
  </si>
  <si>
    <t>Bubendorf - Liestal</t>
  </si>
  <si>
    <t>Liestal - Augusta Raurica</t>
  </si>
  <si>
    <t>Augusta Raurica - Muttenz</t>
  </si>
  <si>
    <t>Muttenz - Park im Grünen</t>
  </si>
  <si>
    <t>Zieleinlauf geplant</t>
  </si>
  <si>
    <t>Total Zeit Team</t>
  </si>
  <si>
    <t>Anzahl weiblich</t>
  </si>
  <si>
    <t>Anzahhl männlich</t>
  </si>
  <si>
    <t>min 3 Frauen</t>
  </si>
  <si>
    <t>Planungstabelle für Teams</t>
  </si>
  <si>
    <t>www.solabasel.ch; info@solabasel.ch</t>
  </si>
  <si>
    <t>SOLA Basel vom 20. September 2025</t>
  </si>
  <si>
    <t>Ankunft Grün 80</t>
  </si>
  <si>
    <t>Grün 80 - Basel Theodorskirchplatz</t>
  </si>
  <si>
    <t>Ankunft Gempen</t>
  </si>
  <si>
    <t>Massenstart um 13:10</t>
  </si>
  <si>
    <t>Massenstart um 08:00</t>
  </si>
  <si>
    <t>Massenstart um 16:00</t>
  </si>
  <si>
    <t>Liestal</t>
  </si>
  <si>
    <t>Massenstart Strecke 1</t>
  </si>
  <si>
    <t>Massenstart Strecke 6</t>
  </si>
  <si>
    <t>Massenstart Strecke 10</t>
  </si>
  <si>
    <t>Grün 80 Clubhaus</t>
  </si>
  <si>
    <t>Gempen</t>
  </si>
  <si>
    <t>Massenstarts</t>
  </si>
  <si>
    <t>Geschl.
w/m</t>
  </si>
  <si>
    <t>Team Übergabe-zeiten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</si>
</sst>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/mm&quot; Uhr&quot;;@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/>
    <xf numFmtId="0" fontId="0" fillId="0" borderId="5" xfId="0" applyBorder="1"/>
    <xf numFmtId="0" fontId="0" fillId="0" borderId="13" xfId="0" applyBorder="1"/>
    <xf numFmtId="164" fontId="0" fillId="2" borderId="7" xfId="0" applyNumberFormat="1" applyFill="1" applyBorder="1"/>
    <xf numFmtId="164" fontId="0" fillId="0" borderId="13" xfId="0" applyNumberFormat="1" applyBorder="1"/>
    <xf numFmtId="0" fontId="0" fillId="2" borderId="1" xfId="0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0" fontId="0" fillId="0" borderId="19" xfId="0" applyBorder="1"/>
    <xf numFmtId="0" fontId="0" fillId="4" borderId="19" xfId="0" applyFill="1" applyBorder="1"/>
    <xf numFmtId="0" fontId="0" fillId="0" borderId="20" xfId="0" applyBorder="1"/>
    <xf numFmtId="0" fontId="0" fillId="0" borderId="22" xfId="0" applyBorder="1" applyProtection="1">
      <protection locked="0"/>
    </xf>
    <xf numFmtId="0" fontId="0" fillId="0" borderId="23" xfId="0" applyBorder="1"/>
    <xf numFmtId="0" fontId="0" fillId="0" borderId="4" xfId="0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0" xfId="0" applyFill="1"/>
    <xf numFmtId="0" fontId="0" fillId="5" borderId="0" xfId="0" applyFill="1" applyAlignment="1" applyProtection="1">
      <alignment wrapText="1"/>
      <protection locked="0"/>
    </xf>
    <xf numFmtId="20" fontId="0" fillId="5" borderId="0" xfId="0" applyNumberFormat="1" applyFill="1" applyAlignment="1" applyProtection="1">
      <alignment wrapText="1"/>
      <protection locked="0"/>
    </xf>
    <xf numFmtId="0" fontId="0" fillId="5" borderId="21" xfId="0" applyFill="1" applyBorder="1" applyAlignment="1" applyProtection="1">
      <alignment wrapText="1"/>
      <protection locked="0"/>
    </xf>
    <xf numFmtId="0" fontId="0" fillId="5" borderId="22" xfId="0" applyFill="1" applyBorder="1" applyAlignment="1" applyProtection="1">
      <alignment wrapText="1"/>
      <protection locked="0"/>
    </xf>
    <xf numFmtId="20" fontId="0" fillId="5" borderId="22" xfId="0" applyNumberFormat="1" applyFill="1" applyBorder="1" applyAlignment="1" applyProtection="1">
      <alignment wrapText="1"/>
      <protection locked="0"/>
    </xf>
    <xf numFmtId="0" fontId="1" fillId="5" borderId="12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0" fontId="0" fillId="0" borderId="18" xfId="0" applyBorder="1"/>
    <xf numFmtId="0" fontId="0" fillId="0" borderId="21" xfId="0" applyBorder="1"/>
    <xf numFmtId="0" fontId="0" fillId="0" borderId="0" xfId="0" applyAlignment="1">
      <alignment wrapText="1"/>
    </xf>
    <xf numFmtId="165" fontId="1" fillId="0" borderId="20" xfId="0" applyNumberFormat="1" applyFont="1" applyBorder="1"/>
    <xf numFmtId="0" fontId="0" fillId="0" borderId="9" xfId="0" applyBorder="1" applyAlignment="1" applyProtection="1">
      <alignment textRotation="90"/>
      <protection locked="0"/>
    </xf>
    <xf numFmtId="0" fontId="0" fillId="0" borderId="10" xfId="0" applyBorder="1" applyAlignment="1" applyProtection="1">
      <alignment textRotation="90"/>
      <protection locked="0"/>
    </xf>
    <xf numFmtId="0" fontId="0" fillId="0" borderId="11" xfId="0" applyBorder="1" applyAlignment="1" applyProtection="1">
      <alignment textRotation="90"/>
      <protection locked="0"/>
    </xf>
    <xf numFmtId="0" fontId="0" fillId="0" borderId="14" xfId="0" applyBorder="1" applyProtection="1">
      <protection locked="0"/>
    </xf>
    <xf numFmtId="0" fontId="0" fillId="0" borderId="12" xfId="0" applyBorder="1" applyAlignment="1" applyProtection="1">
      <alignment textRotation="90"/>
      <protection locked="0"/>
    </xf>
    <xf numFmtId="0" fontId="0" fillId="0" borderId="13" xfId="0" applyBorder="1" applyAlignment="1" applyProtection="1">
      <alignment textRotation="90"/>
      <protection locked="0"/>
    </xf>
    <xf numFmtId="0" fontId="0" fillId="3" borderId="14" xfId="0" applyFill="1" applyBorder="1" applyAlignment="1">
      <alignment textRotation="90" wrapText="1"/>
    </xf>
    <xf numFmtId="0" fontId="0" fillId="0" borderId="13" xfId="0" applyBorder="1" applyProtection="1">
      <protection locked="0"/>
    </xf>
    <xf numFmtId="0" fontId="0" fillId="3" borderId="2" xfId="0" applyFill="1" applyBorder="1" applyAlignment="1">
      <alignment textRotation="90" wrapText="1"/>
    </xf>
    <xf numFmtId="165" fontId="4" fillId="3" borderId="15" xfId="0" applyNumberFormat="1" applyFont="1" applyFill="1" applyBorder="1"/>
    <xf numFmtId="165" fontId="1" fillId="3" borderId="15" xfId="0" applyNumberFormat="1" applyFont="1" applyFill="1" applyBorder="1"/>
    <xf numFmtId="165" fontId="0" fillId="0" borderId="7" xfId="0" applyNumberFormat="1" applyBorder="1"/>
    <xf numFmtId="165" fontId="0" fillId="3" borderId="24" xfId="0" applyNumberFormat="1" applyFill="1" applyBorder="1"/>
    <xf numFmtId="165" fontId="0" fillId="0" borderId="8" xfId="0" applyNumberFormat="1" applyBorder="1"/>
    <xf numFmtId="165" fontId="0" fillId="3" borderId="25" xfId="0" applyNumberFormat="1" applyFill="1" applyBorder="1"/>
    <xf numFmtId="164" fontId="0" fillId="0" borderId="7" xfId="0" applyNumberFormat="1" applyBorder="1" applyProtection="1">
      <protection locked="0"/>
    </xf>
    <xf numFmtId="165" fontId="1" fillId="0" borderId="7" xfId="0" applyNumberFormat="1" applyFont="1" applyBorder="1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5" xfId="0" applyBorder="1" applyProtection="1">
      <protection locked="0"/>
    </xf>
    <xf numFmtId="165" fontId="1" fillId="3" borderId="2" xfId="0" applyNumberFormat="1" applyFont="1" applyFill="1" applyBorder="1" applyAlignment="1">
      <alignment horizontal="right"/>
    </xf>
    <xf numFmtId="0" fontId="0" fillId="0" borderId="27" xfId="0" applyBorder="1" applyProtection="1">
      <protection locked="0"/>
    </xf>
    <xf numFmtId="165" fontId="1" fillId="3" borderId="24" xfId="0" applyNumberFormat="1" applyFont="1" applyFill="1" applyBorder="1"/>
    <xf numFmtId="166" fontId="0" fillId="0" borderId="7" xfId="0" applyNumberFormat="1" applyBorder="1" applyProtection="1">
      <protection locked="0"/>
    </xf>
    <xf numFmtId="0" fontId="2" fillId="2" borderId="0" xfId="0" applyFont="1" applyFill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0" fillId="5" borderId="5" xfId="0" applyFill="1" applyBorder="1" applyAlignment="1" applyProtection="1">
      <alignment horizontal="left" wrapText="1"/>
      <protection locked="0"/>
    </xf>
    <xf numFmtId="0" fontId="0" fillId="5" borderId="5" xfId="0" applyFill="1" applyBorder="1" applyAlignment="1">
      <alignment horizontal="left" wrapText="1"/>
    </xf>
    <xf numFmtId="0" fontId="0" fillId="5" borderId="22" xfId="0" applyFill="1" applyBorder="1" applyAlignment="1" applyProtection="1">
      <alignment horizontal="left" wrapText="1"/>
      <protection locked="0"/>
    </xf>
    <xf numFmtId="0" fontId="0" fillId="5" borderId="2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7727</xdr:colOff>
      <xdr:row>0</xdr:row>
      <xdr:rowOff>15230</xdr:rowOff>
    </xdr:from>
    <xdr:to>
      <xdr:col>5</xdr:col>
      <xdr:colOff>35947</xdr:colOff>
      <xdr:row>2</xdr:row>
      <xdr:rowOff>595034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203F0-0B70-44BE-B0D7-5200914B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04" y="15230"/>
          <a:ext cx="4015842" cy="970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7727</xdr:colOff>
      <xdr:row>0</xdr:row>
      <xdr:rowOff>15230</xdr:rowOff>
    </xdr:from>
    <xdr:to>
      <xdr:col>5</xdr:col>
      <xdr:colOff>35947</xdr:colOff>
      <xdr:row>2</xdr:row>
      <xdr:rowOff>595034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3A901A-911E-464A-9DA5-9D14F1E26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27" y="15230"/>
          <a:ext cx="4016020" cy="973504"/>
        </a:xfrm>
        <a:prstGeom prst="rect">
          <a:avLst/>
        </a:prstGeom>
      </xdr:spPr>
    </xdr:pic>
    <xdr:clientData/>
  </xdr:twoCellAnchor>
  <xdr:twoCellAnchor editAs="oneCell">
    <xdr:from>
      <xdr:col>1</xdr:col>
      <xdr:colOff>7727</xdr:colOff>
      <xdr:row>0</xdr:row>
      <xdr:rowOff>15230</xdr:rowOff>
    </xdr:from>
    <xdr:to>
      <xdr:col>5</xdr:col>
      <xdr:colOff>35947</xdr:colOff>
      <xdr:row>2</xdr:row>
      <xdr:rowOff>595034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514A4C-8250-EA41-87AD-A772B9EED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27" y="15230"/>
          <a:ext cx="4016020" cy="97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4CDB-959A-4E2E-A18D-6F6F0E6C1F13}">
  <sheetPr>
    <pageSetUpPr fitToPage="1"/>
  </sheetPr>
  <dimension ref="A1:S24"/>
  <sheetViews>
    <sheetView tabSelected="1" zoomScale="125" zoomScaleNormal="70" workbookViewId="0">
      <selection activeCell="Q15" sqref="Q15"/>
    </sheetView>
  </sheetViews>
  <sheetFormatPr baseColWidth="10" defaultColWidth="8.83203125" defaultRowHeight="15" x14ac:dyDescent="0.2"/>
  <cols>
    <col min="1" max="1" width="3.83203125" customWidth="1"/>
    <col min="2" max="2" width="13.33203125" customWidth="1"/>
    <col min="3" max="3" width="18.1640625" customWidth="1"/>
    <col min="4" max="4" width="6.6640625" customWidth="1"/>
    <col min="5" max="5" width="14.1640625" customWidth="1"/>
    <col min="6" max="6" width="37.1640625" customWidth="1"/>
    <col min="7" max="7" width="20.6640625" customWidth="1"/>
    <col min="8" max="11" width="4.6640625" customWidth="1"/>
    <col min="12" max="12" width="3.83203125" customWidth="1"/>
    <col min="13" max="13" width="9.5" customWidth="1"/>
    <col min="14" max="14" width="10" customWidth="1"/>
    <col min="15" max="15" width="10.5" customWidth="1"/>
    <col min="16" max="16" width="4" customWidth="1"/>
    <col min="17" max="17" width="8.83203125" bestFit="1" customWidth="1"/>
    <col min="18" max="18" width="10.5" customWidth="1"/>
  </cols>
  <sheetData>
    <row r="1" spans="1:19" x14ac:dyDescent="0.2">
      <c r="A1" s="39"/>
      <c r="B1" s="17"/>
      <c r="C1" s="18"/>
      <c r="D1" s="18"/>
      <c r="E1" s="18"/>
      <c r="F1" s="18"/>
      <c r="G1" s="72" t="s">
        <v>30</v>
      </c>
      <c r="H1" s="72"/>
      <c r="I1" s="72"/>
      <c r="J1" s="72"/>
      <c r="K1" s="72"/>
      <c r="L1" s="72"/>
      <c r="M1" s="17"/>
      <c r="N1" s="17"/>
      <c r="O1" s="17"/>
      <c r="P1" s="17"/>
      <c r="Q1" s="17"/>
      <c r="R1" s="17"/>
      <c r="S1" s="19"/>
    </row>
    <row r="2" spans="1:19" ht="16" thickBot="1" x14ac:dyDescent="0.25">
      <c r="A2" s="22"/>
      <c r="C2" s="35"/>
      <c r="D2" s="35"/>
      <c r="E2" s="35"/>
      <c r="F2" s="36" t="s">
        <v>32</v>
      </c>
      <c r="G2" s="73"/>
      <c r="H2" s="73"/>
      <c r="I2" s="73"/>
      <c r="J2" s="73"/>
      <c r="K2" s="73"/>
      <c r="L2" s="73"/>
      <c r="S2" s="2"/>
    </row>
    <row r="3" spans="1:19" ht="74.5" customHeight="1" thickBot="1" x14ac:dyDescent="0.3">
      <c r="A3" s="22"/>
      <c r="B3" s="69" t="s">
        <v>0</v>
      </c>
      <c r="C3" s="69"/>
      <c r="D3" s="69"/>
      <c r="E3" s="69"/>
      <c r="F3" s="7"/>
      <c r="G3" s="7"/>
      <c r="H3" s="43" t="s">
        <v>11</v>
      </c>
      <c r="I3" s="44" t="s">
        <v>12</v>
      </c>
      <c r="J3" s="44" t="s">
        <v>13</v>
      </c>
      <c r="K3" s="45" t="s">
        <v>14</v>
      </c>
      <c r="L3" s="46"/>
      <c r="M3" s="47" t="s">
        <v>15</v>
      </c>
      <c r="N3" s="48" t="s">
        <v>16</v>
      </c>
      <c r="O3" s="49" t="s">
        <v>17</v>
      </c>
      <c r="P3" s="50"/>
      <c r="Q3" s="48" t="s">
        <v>18</v>
      </c>
      <c r="R3" s="51" t="s">
        <v>47</v>
      </c>
      <c r="S3" s="2"/>
    </row>
    <row r="4" spans="1:19" ht="32" x14ac:dyDescent="0.2">
      <c r="A4" s="22"/>
      <c r="B4" t="s">
        <v>1</v>
      </c>
      <c r="C4" t="s">
        <v>2</v>
      </c>
      <c r="D4" s="41" t="s">
        <v>46</v>
      </c>
      <c r="E4" t="s">
        <v>3</v>
      </c>
      <c r="F4" s="7" t="s">
        <v>4</v>
      </c>
      <c r="G4" s="7"/>
      <c r="H4" s="8"/>
      <c r="I4" s="7"/>
      <c r="J4" s="7"/>
      <c r="K4" s="9"/>
      <c r="L4" s="63"/>
      <c r="M4" s="8"/>
      <c r="N4" s="7"/>
      <c r="O4" s="2"/>
      <c r="P4" s="66"/>
      <c r="Q4" s="42">
        <v>0.33333333333333331</v>
      </c>
      <c r="R4" s="52">
        <f>Q4</f>
        <v>0.33333333333333331</v>
      </c>
      <c r="S4" s="2"/>
    </row>
    <row r="5" spans="1:19" ht="16" x14ac:dyDescent="0.2">
      <c r="A5" s="22">
        <v>1</v>
      </c>
      <c r="B5" s="1"/>
      <c r="C5" s="1"/>
      <c r="D5" s="6" t="s">
        <v>5</v>
      </c>
      <c r="E5" s="1"/>
      <c r="F5" s="10" t="s">
        <v>20</v>
      </c>
      <c r="G5" s="15" t="s">
        <v>37</v>
      </c>
      <c r="H5" s="12">
        <v>4.5</v>
      </c>
      <c r="I5" s="10">
        <v>69</v>
      </c>
      <c r="J5" s="10">
        <v>19</v>
      </c>
      <c r="K5" s="68">
        <f>H5+I5/100</f>
        <v>5.1899999999999995</v>
      </c>
      <c r="L5" s="64"/>
      <c r="M5" s="13">
        <v>1.0416666666666666E-2</v>
      </c>
      <c r="N5" s="14">
        <v>2.4999999999999998E-2</v>
      </c>
      <c r="O5" s="4"/>
      <c r="P5" s="7"/>
      <c r="Q5" s="54">
        <f>M5+Q4</f>
        <v>0.34375</v>
      </c>
      <c r="R5" s="55">
        <f>R4+O5</f>
        <v>0.33333333333333331</v>
      </c>
      <c r="S5" s="2"/>
    </row>
    <row r="6" spans="1:19" x14ac:dyDescent="0.2">
      <c r="A6" s="22">
        <v>2</v>
      </c>
      <c r="B6" s="1"/>
      <c r="C6" s="1"/>
      <c r="D6" s="1"/>
      <c r="E6" s="1"/>
      <c r="F6" s="10" t="s">
        <v>21</v>
      </c>
      <c r="G6" s="11" t="s">
        <v>7</v>
      </c>
      <c r="H6" s="12">
        <v>12.1</v>
      </c>
      <c r="I6" s="10">
        <v>408</v>
      </c>
      <c r="J6" s="10">
        <v>457</v>
      </c>
      <c r="K6" s="68">
        <f t="shared" ref="K6:K16" si="0">H6+I6/100</f>
        <v>16.18</v>
      </c>
      <c r="L6" s="64"/>
      <c r="M6" s="13">
        <v>2.9861111111111113E-2</v>
      </c>
      <c r="N6" s="14">
        <v>7.0833333333333331E-2</v>
      </c>
      <c r="O6" s="4"/>
      <c r="P6" s="7"/>
      <c r="Q6" s="54">
        <f t="shared" ref="Q6:Q9" si="1">M6+Q5</f>
        <v>0.37361111111111112</v>
      </c>
      <c r="R6" s="55">
        <f t="shared" ref="R6:R9" si="2">R5+O6</f>
        <v>0.33333333333333331</v>
      </c>
      <c r="S6" s="2"/>
    </row>
    <row r="7" spans="1:19" x14ac:dyDescent="0.2">
      <c r="A7" s="22">
        <v>3</v>
      </c>
      <c r="B7" s="1"/>
      <c r="C7" s="1"/>
      <c r="D7" s="1"/>
      <c r="E7" s="1"/>
      <c r="F7" s="10" t="s">
        <v>22</v>
      </c>
      <c r="G7" s="11" t="s">
        <v>7</v>
      </c>
      <c r="H7" s="12">
        <v>8.6</v>
      </c>
      <c r="I7" s="10">
        <v>92</v>
      </c>
      <c r="J7" s="10">
        <v>137</v>
      </c>
      <c r="K7" s="68">
        <f t="shared" si="0"/>
        <v>9.52</v>
      </c>
      <c r="L7" s="64"/>
      <c r="M7" s="13">
        <v>1.8749999999999999E-2</v>
      </c>
      <c r="N7" s="14">
        <v>4.4444444444444446E-2</v>
      </c>
      <c r="O7" s="4"/>
      <c r="P7" s="7"/>
      <c r="Q7" s="54">
        <f t="shared" si="1"/>
        <v>0.3923611111111111</v>
      </c>
      <c r="R7" s="55">
        <f t="shared" si="2"/>
        <v>0.33333333333333331</v>
      </c>
      <c r="S7" s="2"/>
    </row>
    <row r="8" spans="1:19" x14ac:dyDescent="0.2">
      <c r="A8" s="22">
        <v>4</v>
      </c>
      <c r="B8" s="1"/>
      <c r="C8" s="1"/>
      <c r="D8" s="1"/>
      <c r="E8" s="1"/>
      <c r="F8" s="10" t="s">
        <v>23</v>
      </c>
      <c r="G8" s="11" t="s">
        <v>7</v>
      </c>
      <c r="H8" s="12">
        <v>9.8000000000000007</v>
      </c>
      <c r="I8" s="10">
        <v>143</v>
      </c>
      <c r="J8" s="10">
        <v>149</v>
      </c>
      <c r="K8" s="68">
        <f t="shared" si="0"/>
        <v>11.23</v>
      </c>
      <c r="L8" s="64"/>
      <c r="M8" s="13">
        <v>2.361111111111111E-2</v>
      </c>
      <c r="N8" s="14">
        <v>5.6250000000000001E-2</v>
      </c>
      <c r="O8" s="4"/>
      <c r="P8" s="7"/>
      <c r="Q8" s="54">
        <f t="shared" si="1"/>
        <v>0.41597222222222219</v>
      </c>
      <c r="R8" s="55">
        <f t="shared" si="2"/>
        <v>0.33333333333333331</v>
      </c>
      <c r="S8" s="2"/>
    </row>
    <row r="9" spans="1:19" x14ac:dyDescent="0.2">
      <c r="A9" s="22">
        <v>5</v>
      </c>
      <c r="B9" s="1"/>
      <c r="C9" s="1"/>
      <c r="D9" s="1"/>
      <c r="E9" s="1"/>
      <c r="F9" s="10" t="s">
        <v>24</v>
      </c>
      <c r="G9" s="11" t="s">
        <v>7</v>
      </c>
      <c r="H9" s="12">
        <v>5.5</v>
      </c>
      <c r="I9" s="10">
        <v>50</v>
      </c>
      <c r="J9" s="10">
        <v>67</v>
      </c>
      <c r="K9" s="68">
        <f t="shared" si="0"/>
        <v>6</v>
      </c>
      <c r="L9" s="64"/>
      <c r="M9" s="13">
        <v>1.3888888888888888E-2</v>
      </c>
      <c r="N9" s="14">
        <v>3.4027777777777775E-2</v>
      </c>
      <c r="O9" s="4"/>
      <c r="P9" s="7"/>
      <c r="Q9" s="54">
        <f t="shared" si="1"/>
        <v>0.42986111111111108</v>
      </c>
      <c r="R9" s="55">
        <f t="shared" si="2"/>
        <v>0.33333333333333331</v>
      </c>
      <c r="S9" s="2"/>
    </row>
    <row r="10" spans="1:19" x14ac:dyDescent="0.2">
      <c r="A10" s="22"/>
      <c r="F10" s="7"/>
      <c r="G10" s="37" t="s">
        <v>33</v>
      </c>
      <c r="H10" s="8"/>
      <c r="I10" s="7"/>
      <c r="J10" s="7"/>
      <c r="K10" s="9"/>
      <c r="L10" s="64"/>
      <c r="M10" s="74" t="s">
        <v>19</v>
      </c>
      <c r="N10" s="75"/>
      <c r="O10" s="58">
        <f>SUM(O5:O9)</f>
        <v>0</v>
      </c>
      <c r="P10" s="7"/>
      <c r="Q10" s="59">
        <v>0.55208333333333337</v>
      </c>
      <c r="R10" s="67">
        <f>Q10</f>
        <v>0.55208333333333337</v>
      </c>
      <c r="S10" s="2"/>
    </row>
    <row r="11" spans="1:19" ht="16" x14ac:dyDescent="0.2">
      <c r="A11" s="22">
        <v>6</v>
      </c>
      <c r="B11" s="1"/>
      <c r="C11" s="1"/>
      <c r="D11" s="1"/>
      <c r="E11" s="1"/>
      <c r="F11" s="10" t="s">
        <v>34</v>
      </c>
      <c r="G11" s="15" t="s">
        <v>36</v>
      </c>
      <c r="H11" s="12">
        <v>5.8</v>
      </c>
      <c r="I11" s="10">
        <v>51</v>
      </c>
      <c r="J11" s="10">
        <v>54</v>
      </c>
      <c r="K11" s="68">
        <f t="shared" si="0"/>
        <v>6.31</v>
      </c>
      <c r="L11" s="64"/>
      <c r="M11" s="13">
        <v>1.4583333333333332E-2</v>
      </c>
      <c r="N11" s="14">
        <v>3.125E-2</v>
      </c>
      <c r="O11" s="4"/>
      <c r="P11" s="7"/>
      <c r="Q11" s="54">
        <f>Q10+M11</f>
        <v>0.56666666666666665</v>
      </c>
      <c r="R11" s="55">
        <f>O11+R10</f>
        <v>0.55208333333333337</v>
      </c>
      <c r="S11" s="2"/>
    </row>
    <row r="12" spans="1:19" x14ac:dyDescent="0.2">
      <c r="A12" s="22">
        <v>7</v>
      </c>
      <c r="B12" s="1"/>
      <c r="C12" s="1"/>
      <c r="D12" s="1"/>
      <c r="E12" s="1"/>
      <c r="F12" s="10" t="s">
        <v>6</v>
      </c>
      <c r="G12" s="11" t="s">
        <v>7</v>
      </c>
      <c r="H12" s="12">
        <v>7.1</v>
      </c>
      <c r="I12" s="10">
        <v>70</v>
      </c>
      <c r="J12" s="10">
        <v>67</v>
      </c>
      <c r="K12" s="68">
        <f t="shared" si="0"/>
        <v>7.8</v>
      </c>
      <c r="L12" s="64"/>
      <c r="M12" s="13">
        <v>1.9444444444444445E-2</v>
      </c>
      <c r="N12" s="14">
        <v>4.5833333333333337E-2</v>
      </c>
      <c r="O12" s="4"/>
      <c r="P12" s="7"/>
      <c r="Q12" s="54">
        <f t="shared" ref="Q12:Q16" si="3">Q11+M12</f>
        <v>0.58611111111111114</v>
      </c>
      <c r="R12" s="55">
        <f t="shared" ref="R12:R16" si="4">O12+R11</f>
        <v>0.55208333333333337</v>
      </c>
      <c r="S12" s="2"/>
    </row>
    <row r="13" spans="1:19" x14ac:dyDescent="0.2">
      <c r="A13" s="22">
        <v>8</v>
      </c>
      <c r="B13" s="1"/>
      <c r="C13" s="1"/>
      <c r="D13" s="1"/>
      <c r="E13" s="1"/>
      <c r="F13" s="10" t="s">
        <v>8</v>
      </c>
      <c r="G13" s="11" t="s">
        <v>7</v>
      </c>
      <c r="H13" s="12">
        <v>4.9000000000000004</v>
      </c>
      <c r="I13" s="10">
        <v>47</v>
      </c>
      <c r="J13" s="10">
        <v>29</v>
      </c>
      <c r="K13" s="68">
        <f t="shared" si="0"/>
        <v>5.37</v>
      </c>
      <c r="L13" s="64"/>
      <c r="M13" s="13">
        <v>9.7222222222222224E-3</v>
      </c>
      <c r="N13" s="14">
        <v>2.2916666666666669E-2</v>
      </c>
      <c r="O13" s="4"/>
      <c r="P13" s="7"/>
      <c r="Q13" s="54">
        <f t="shared" si="3"/>
        <v>0.59583333333333333</v>
      </c>
      <c r="R13" s="55">
        <f t="shared" si="4"/>
        <v>0.55208333333333337</v>
      </c>
      <c r="S13" s="2"/>
    </row>
    <row r="14" spans="1:19" x14ac:dyDescent="0.2">
      <c r="A14" s="22">
        <v>9</v>
      </c>
      <c r="B14" s="1"/>
      <c r="C14" s="1"/>
      <c r="D14" s="1"/>
      <c r="E14" s="1"/>
      <c r="F14" s="10" t="s">
        <v>9</v>
      </c>
      <c r="G14" s="11" t="s">
        <v>7</v>
      </c>
      <c r="H14" s="12">
        <v>9.6</v>
      </c>
      <c r="I14" s="10">
        <v>608</v>
      </c>
      <c r="J14" s="10">
        <v>184</v>
      </c>
      <c r="K14" s="68">
        <f t="shared" si="0"/>
        <v>15.68</v>
      </c>
      <c r="L14" s="64"/>
      <c r="M14" s="13">
        <v>2.7083333333333334E-2</v>
      </c>
      <c r="N14" s="14">
        <v>6.3194444444444442E-2</v>
      </c>
      <c r="O14" s="4"/>
      <c r="P14" s="7"/>
      <c r="Q14" s="54">
        <f t="shared" si="3"/>
        <v>0.62291666666666667</v>
      </c>
      <c r="R14" s="55">
        <f t="shared" si="4"/>
        <v>0.55208333333333337</v>
      </c>
      <c r="S14" s="2"/>
    </row>
    <row r="15" spans="1:19" x14ac:dyDescent="0.2">
      <c r="A15" s="22"/>
      <c r="F15" s="7"/>
      <c r="G15" s="37" t="s">
        <v>35</v>
      </c>
      <c r="H15" s="8"/>
      <c r="I15" s="7"/>
      <c r="J15" s="7"/>
      <c r="K15" s="9"/>
      <c r="L15" s="64"/>
      <c r="M15" s="74" t="s">
        <v>19</v>
      </c>
      <c r="N15" s="75"/>
      <c r="O15" s="58">
        <f>SUM(O10:O14)</f>
        <v>0</v>
      </c>
      <c r="P15" s="7"/>
      <c r="Q15" s="59">
        <v>0.66666666666666663</v>
      </c>
      <c r="R15" s="67">
        <f>Q15</f>
        <v>0.66666666666666663</v>
      </c>
      <c r="S15" s="2"/>
    </row>
    <row r="16" spans="1:19" ht="16" thickBot="1" x14ac:dyDescent="0.25">
      <c r="A16" s="22">
        <v>10</v>
      </c>
      <c r="B16" s="1"/>
      <c r="C16" s="1"/>
      <c r="D16" s="1"/>
      <c r="E16" s="1"/>
      <c r="F16" s="10" t="s">
        <v>10</v>
      </c>
      <c r="G16" s="16" t="s">
        <v>38</v>
      </c>
      <c r="H16" s="12">
        <v>12</v>
      </c>
      <c r="I16" s="10">
        <v>148</v>
      </c>
      <c r="J16" s="10">
        <v>522</v>
      </c>
      <c r="K16" s="68">
        <f t="shared" si="0"/>
        <v>13.48</v>
      </c>
      <c r="L16" s="64"/>
      <c r="M16" s="13">
        <v>2.6388888888888889E-2</v>
      </c>
      <c r="N16" s="14">
        <v>6.3194444444444442E-2</v>
      </c>
      <c r="O16" s="4"/>
      <c r="P16" s="7"/>
      <c r="Q16" s="54">
        <f t="shared" si="3"/>
        <v>0.69305555555555554</v>
      </c>
      <c r="R16" s="55">
        <f t="shared" si="4"/>
        <v>0.66666666666666663</v>
      </c>
      <c r="S16" s="2"/>
    </row>
    <row r="17" spans="1:19" ht="23.5" customHeight="1" thickBot="1" x14ac:dyDescent="0.25">
      <c r="A17" s="22"/>
      <c r="F17" s="37" t="s">
        <v>39</v>
      </c>
      <c r="G17" s="38" t="s">
        <v>25</v>
      </c>
      <c r="H17" s="7"/>
      <c r="I17" s="7"/>
      <c r="J17" s="7"/>
      <c r="K17" s="7"/>
      <c r="L17" s="7"/>
      <c r="M17" s="70" t="s">
        <v>26</v>
      </c>
      <c r="N17" s="71"/>
      <c r="O17" s="5">
        <f>O15+O16</f>
        <v>0</v>
      </c>
      <c r="P17" s="3"/>
      <c r="Q17" s="3"/>
      <c r="R17" s="65">
        <f>R16</f>
        <v>0.66666666666666663</v>
      </c>
      <c r="S17" s="2"/>
    </row>
    <row r="18" spans="1:19" ht="16" thickBot="1" x14ac:dyDescent="0.25">
      <c r="A18" s="22"/>
      <c r="B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2"/>
    </row>
    <row r="19" spans="1:19" ht="16" thickBot="1" x14ac:dyDescent="0.25">
      <c r="A19" s="22"/>
      <c r="B19" s="7"/>
      <c r="C19" s="7" t="s">
        <v>27</v>
      </c>
      <c r="D19" s="23">
        <f>COUNTIF(D5:D16,"w")</f>
        <v>1</v>
      </c>
      <c r="E19" s="7" t="s">
        <v>29</v>
      </c>
      <c r="F19" s="7"/>
      <c r="G19" s="32" t="s">
        <v>45</v>
      </c>
      <c r="H19" s="33"/>
      <c r="I19" s="33"/>
      <c r="J19" s="33"/>
      <c r="K19" s="33"/>
      <c r="L19" s="33"/>
      <c r="M19" s="33"/>
      <c r="N19" s="33"/>
      <c r="O19" s="34"/>
      <c r="P19" s="7"/>
      <c r="Q19" s="7"/>
      <c r="R19" s="7"/>
      <c r="S19" s="2"/>
    </row>
    <row r="20" spans="1:19" ht="16" x14ac:dyDescent="0.2">
      <c r="A20" s="22"/>
      <c r="B20" s="7"/>
      <c r="C20" s="7" t="s">
        <v>28</v>
      </c>
      <c r="D20" s="23">
        <f>COUNTIF(D5:D16,"m")</f>
        <v>0</v>
      </c>
      <c r="E20" s="7"/>
      <c r="F20" s="7"/>
      <c r="G20" s="25" t="s">
        <v>40</v>
      </c>
      <c r="H20" s="26"/>
      <c r="I20" s="26"/>
      <c r="J20" s="27"/>
      <c r="K20" s="27"/>
      <c r="L20" s="27"/>
      <c r="M20" s="28">
        <v>0.33333333333333331</v>
      </c>
      <c r="N20" s="77" t="s">
        <v>39</v>
      </c>
      <c r="O20" s="78"/>
      <c r="P20" s="7"/>
      <c r="Q20" s="7"/>
      <c r="R20" s="7"/>
      <c r="S20" s="2"/>
    </row>
    <row r="21" spans="1:19" ht="16" x14ac:dyDescent="0.2">
      <c r="A21" s="22"/>
      <c r="B21" s="7"/>
      <c r="C21" s="7"/>
      <c r="D21" s="7"/>
      <c r="E21" s="7"/>
      <c r="F21" s="7"/>
      <c r="G21" s="25" t="s">
        <v>41</v>
      </c>
      <c r="H21" s="27"/>
      <c r="I21" s="27"/>
      <c r="J21" s="27"/>
      <c r="K21" s="27"/>
      <c r="L21" s="27"/>
      <c r="M21" s="28">
        <v>0.55208333333333337</v>
      </c>
      <c r="N21" s="77" t="s">
        <v>43</v>
      </c>
      <c r="O21" s="79"/>
      <c r="P21" s="7"/>
      <c r="Q21" s="7"/>
      <c r="R21" s="7"/>
      <c r="S21" s="2"/>
    </row>
    <row r="22" spans="1:19" ht="17" thickBot="1" x14ac:dyDescent="0.25">
      <c r="A22" s="22"/>
      <c r="B22" s="7"/>
      <c r="C22" s="7"/>
      <c r="D22" s="7"/>
      <c r="E22" s="7"/>
      <c r="F22" s="7"/>
      <c r="G22" s="29" t="s">
        <v>42</v>
      </c>
      <c r="H22" s="30"/>
      <c r="I22" s="30"/>
      <c r="J22" s="30"/>
      <c r="K22" s="30"/>
      <c r="L22" s="30"/>
      <c r="M22" s="31">
        <v>0.66666666666666663</v>
      </c>
      <c r="N22" s="80" t="s">
        <v>44</v>
      </c>
      <c r="O22" s="81"/>
      <c r="P22" s="7"/>
      <c r="Q22" s="7"/>
      <c r="R22" s="7"/>
      <c r="S22" s="2"/>
    </row>
    <row r="23" spans="1:19" ht="32.5" customHeight="1" thickBot="1" x14ac:dyDescent="0.25">
      <c r="A23" s="40"/>
      <c r="B23" s="76" t="s">
        <v>31</v>
      </c>
      <c r="C23" s="76"/>
      <c r="D23" s="76"/>
      <c r="E23" s="76"/>
      <c r="F23" s="20"/>
      <c r="G23" s="24"/>
      <c r="H23" s="24"/>
      <c r="I23" s="24"/>
      <c r="J23" s="24"/>
      <c r="K23" s="24"/>
      <c r="L23" s="24"/>
      <c r="M23" s="24"/>
      <c r="N23" s="24"/>
      <c r="O23" s="24"/>
      <c r="P23" s="20"/>
      <c r="Q23" s="20"/>
      <c r="R23" s="20"/>
      <c r="S23" s="21"/>
    </row>
    <row r="24" spans="1:19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</sheetData>
  <mergeCells count="9">
    <mergeCell ref="B3:E3"/>
    <mergeCell ref="M17:N17"/>
    <mergeCell ref="G1:L2"/>
    <mergeCell ref="M10:N10"/>
    <mergeCell ref="B23:E23"/>
    <mergeCell ref="M15:N15"/>
    <mergeCell ref="N20:O20"/>
    <mergeCell ref="N21:O21"/>
    <mergeCell ref="N22:O22"/>
  </mergeCells>
  <phoneticPr fontId="3" type="noConversion"/>
  <dataValidations count="1">
    <dataValidation type="list" allowBlank="1" showInputMessage="1" showErrorMessage="1" sqref="D5:D9 D11:D14 D16" xr:uid="{7B4B611F-A813-A746-9EF9-25EDA67F0555}">
      <formula1>"w,m"</formula1>
    </dataValidation>
  </dataValidations>
  <pageMargins left="0.25" right="0.25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C44F-8FD6-6A49-9302-877BF1D1CC3F}">
  <sheetPr>
    <pageSetUpPr fitToPage="1"/>
  </sheetPr>
  <dimension ref="A1:S18"/>
  <sheetViews>
    <sheetView zoomScale="115" workbookViewId="0">
      <selection activeCell="R4" sqref="R4"/>
    </sheetView>
  </sheetViews>
  <sheetFormatPr baseColWidth="10" defaultColWidth="8.83203125" defaultRowHeight="15" x14ac:dyDescent="0.2"/>
  <cols>
    <col min="1" max="1" width="3.83203125" customWidth="1"/>
    <col min="2" max="2" width="13.33203125" customWidth="1"/>
    <col min="3" max="3" width="18.1640625" customWidth="1"/>
    <col min="4" max="4" width="6.6640625" customWidth="1"/>
    <col min="5" max="5" width="14.1640625" customWidth="1"/>
    <col min="6" max="6" width="37.1640625" customWidth="1"/>
    <col min="7" max="7" width="20.6640625" customWidth="1"/>
    <col min="8" max="11" width="4.6640625" customWidth="1"/>
    <col min="12" max="12" width="3.83203125" customWidth="1"/>
    <col min="13" max="13" width="9.5" customWidth="1"/>
    <col min="14" max="14" width="10" customWidth="1"/>
    <col min="15" max="15" width="10.5" customWidth="1"/>
    <col min="16" max="16" width="4" customWidth="1"/>
    <col min="17" max="17" width="9" customWidth="1"/>
    <col min="18" max="18" width="10.5" customWidth="1"/>
  </cols>
  <sheetData>
    <row r="1" spans="1:19" x14ac:dyDescent="0.2">
      <c r="A1" s="39"/>
      <c r="B1" s="17"/>
      <c r="C1" s="18"/>
      <c r="D1" s="18"/>
      <c r="E1" s="18"/>
      <c r="F1" s="18"/>
      <c r="G1" s="72" t="s">
        <v>30</v>
      </c>
      <c r="H1" s="72"/>
      <c r="I1" s="72"/>
      <c r="J1" s="72"/>
      <c r="K1" s="72"/>
      <c r="L1" s="72"/>
      <c r="M1" s="17"/>
      <c r="N1" s="17"/>
      <c r="O1" s="17"/>
      <c r="P1" s="17"/>
      <c r="Q1" s="17"/>
      <c r="R1" s="17"/>
      <c r="S1" s="19"/>
    </row>
    <row r="2" spans="1:19" ht="16" thickBot="1" x14ac:dyDescent="0.25">
      <c r="A2" s="22"/>
      <c r="C2" s="35"/>
      <c r="D2" s="35"/>
      <c r="E2" s="35"/>
      <c r="F2" s="36" t="s">
        <v>32</v>
      </c>
      <c r="G2" s="73"/>
      <c r="H2" s="73"/>
      <c r="I2" s="73"/>
      <c r="J2" s="73"/>
      <c r="K2" s="73"/>
      <c r="L2" s="73"/>
      <c r="S2" s="2"/>
    </row>
    <row r="3" spans="1:19" ht="74.5" customHeight="1" thickBot="1" x14ac:dyDescent="0.3">
      <c r="A3" s="22"/>
      <c r="B3" s="69" t="s">
        <v>0</v>
      </c>
      <c r="C3" s="69"/>
      <c r="D3" s="69"/>
      <c r="E3" s="69"/>
      <c r="F3" s="7"/>
      <c r="G3" s="7"/>
      <c r="H3" s="43" t="s">
        <v>11</v>
      </c>
      <c r="I3" s="44" t="s">
        <v>12</v>
      </c>
      <c r="J3" s="44" t="s">
        <v>13</v>
      </c>
      <c r="K3" s="45" t="s">
        <v>14</v>
      </c>
      <c r="L3" s="46"/>
      <c r="M3" s="47" t="s">
        <v>15</v>
      </c>
      <c r="N3" s="48" t="s">
        <v>16</v>
      </c>
      <c r="O3" s="49" t="s">
        <v>17</v>
      </c>
      <c r="P3" s="50"/>
      <c r="Q3" s="48" t="s">
        <v>18</v>
      </c>
      <c r="R3" s="51" t="s">
        <v>47</v>
      </c>
      <c r="S3" s="2"/>
    </row>
    <row r="4" spans="1:19" ht="32" x14ac:dyDescent="0.2">
      <c r="A4" s="22"/>
      <c r="B4" t="s">
        <v>1</v>
      </c>
      <c r="C4" t="s">
        <v>2</v>
      </c>
      <c r="D4" s="41" t="s">
        <v>46</v>
      </c>
      <c r="E4" t="s">
        <v>3</v>
      </c>
      <c r="F4" s="7" t="s">
        <v>4</v>
      </c>
      <c r="G4" s="7"/>
      <c r="H4" s="60"/>
      <c r="I4" s="61"/>
      <c r="J4" s="61"/>
      <c r="K4" s="62"/>
      <c r="L4" s="63"/>
      <c r="M4" s="8"/>
      <c r="N4" s="7"/>
      <c r="O4" s="2"/>
      <c r="P4" s="66"/>
      <c r="Q4" s="42">
        <v>0.55208333333333337</v>
      </c>
      <c r="R4" s="52">
        <f>Q4</f>
        <v>0.55208333333333337</v>
      </c>
      <c r="S4" s="2"/>
    </row>
    <row r="5" spans="1:19" ht="16" x14ac:dyDescent="0.2">
      <c r="A5" s="22">
        <v>6</v>
      </c>
      <c r="B5" s="1"/>
      <c r="C5" s="1"/>
      <c r="D5" s="1"/>
      <c r="E5" s="1"/>
      <c r="F5" s="10" t="s">
        <v>34</v>
      </c>
      <c r="G5" s="15" t="s">
        <v>36</v>
      </c>
      <c r="H5" s="12">
        <v>5.8</v>
      </c>
      <c r="I5" s="10">
        <v>51</v>
      </c>
      <c r="J5" s="10">
        <v>54</v>
      </c>
      <c r="K5" s="68">
        <f t="shared" ref="K5:K10" si="0">H5+I5/100</f>
        <v>6.31</v>
      </c>
      <c r="L5" s="64"/>
      <c r="M5" s="13">
        <v>1.4583333333333332E-2</v>
      </c>
      <c r="N5" s="14">
        <v>3.125E-2</v>
      </c>
      <c r="O5" s="4"/>
      <c r="P5" s="7"/>
      <c r="Q5" s="54">
        <f>Q4+M5</f>
        <v>0.56666666666666665</v>
      </c>
      <c r="R5" s="55">
        <f>O5+R4</f>
        <v>0.55208333333333337</v>
      </c>
      <c r="S5" s="2"/>
    </row>
    <row r="6" spans="1:19" x14ac:dyDescent="0.2">
      <c r="A6" s="22">
        <v>7</v>
      </c>
      <c r="B6" s="1"/>
      <c r="C6" s="1"/>
      <c r="D6" s="1"/>
      <c r="E6" s="1"/>
      <c r="F6" s="10" t="s">
        <v>6</v>
      </c>
      <c r="G6" s="11" t="s">
        <v>7</v>
      </c>
      <c r="H6" s="12">
        <v>7.1</v>
      </c>
      <c r="I6" s="10">
        <v>70</v>
      </c>
      <c r="J6" s="10">
        <v>67</v>
      </c>
      <c r="K6" s="68">
        <f t="shared" si="0"/>
        <v>7.8</v>
      </c>
      <c r="L6" s="64"/>
      <c r="M6" s="13">
        <v>1.9444444444444445E-2</v>
      </c>
      <c r="N6" s="14">
        <v>4.5833333333333337E-2</v>
      </c>
      <c r="O6" s="4"/>
      <c r="P6" s="7"/>
      <c r="Q6" s="54">
        <f t="shared" ref="Q6:Q10" si="1">Q5+M6</f>
        <v>0.58611111111111114</v>
      </c>
      <c r="R6" s="55">
        <f t="shared" ref="R6:R10" si="2">O6+R5</f>
        <v>0.55208333333333337</v>
      </c>
      <c r="S6" s="2"/>
    </row>
    <row r="7" spans="1:19" x14ac:dyDescent="0.2">
      <c r="A7" s="22">
        <v>8</v>
      </c>
      <c r="B7" s="1"/>
      <c r="C7" s="1"/>
      <c r="D7" s="1"/>
      <c r="E7" s="1"/>
      <c r="F7" s="10" t="s">
        <v>8</v>
      </c>
      <c r="G7" s="11" t="s">
        <v>7</v>
      </c>
      <c r="H7" s="12">
        <v>4.9000000000000004</v>
      </c>
      <c r="I7" s="10">
        <v>47</v>
      </c>
      <c r="J7" s="10">
        <v>29</v>
      </c>
      <c r="K7" s="68">
        <f t="shared" si="0"/>
        <v>5.37</v>
      </c>
      <c r="L7" s="64"/>
      <c r="M7" s="13">
        <v>9.7222222222222224E-3</v>
      </c>
      <c r="N7" s="14">
        <v>2.2916666666666669E-2</v>
      </c>
      <c r="O7" s="4"/>
      <c r="P7" s="7"/>
      <c r="Q7" s="54">
        <f t="shared" si="1"/>
        <v>0.59583333333333333</v>
      </c>
      <c r="R7" s="55">
        <f t="shared" si="2"/>
        <v>0.55208333333333337</v>
      </c>
      <c r="S7" s="2"/>
    </row>
    <row r="8" spans="1:19" x14ac:dyDescent="0.2">
      <c r="A8" s="22">
        <v>9</v>
      </c>
      <c r="B8" s="1"/>
      <c r="C8" s="1"/>
      <c r="D8" s="1"/>
      <c r="E8" s="1"/>
      <c r="F8" s="10" t="s">
        <v>9</v>
      </c>
      <c r="G8" s="11" t="s">
        <v>7</v>
      </c>
      <c r="H8" s="12">
        <v>9.6</v>
      </c>
      <c r="I8" s="10">
        <v>608</v>
      </c>
      <c r="J8" s="10">
        <v>184</v>
      </c>
      <c r="K8" s="68">
        <f t="shared" si="0"/>
        <v>15.68</v>
      </c>
      <c r="L8" s="64"/>
      <c r="M8" s="13">
        <v>2.7083333333333334E-2</v>
      </c>
      <c r="N8" s="14">
        <v>6.3194444444444442E-2</v>
      </c>
      <c r="O8" s="4"/>
      <c r="P8" s="7"/>
      <c r="Q8" s="54">
        <f t="shared" si="1"/>
        <v>0.62291666666666667</v>
      </c>
      <c r="R8" s="55">
        <f t="shared" si="2"/>
        <v>0.55208333333333337</v>
      </c>
      <c r="S8" s="2"/>
    </row>
    <row r="9" spans="1:19" x14ac:dyDescent="0.2">
      <c r="A9" s="22"/>
      <c r="F9" s="7"/>
      <c r="G9" s="37" t="s">
        <v>35</v>
      </c>
      <c r="H9" s="8"/>
      <c r="I9" s="7"/>
      <c r="J9" s="7"/>
      <c r="K9" s="9"/>
      <c r="L9" s="64"/>
      <c r="M9" s="74" t="s">
        <v>19</v>
      </c>
      <c r="N9" s="75"/>
      <c r="O9" s="58">
        <f>SUM(O5:O8)</f>
        <v>0</v>
      </c>
      <c r="P9" s="7"/>
      <c r="Q9" s="59">
        <v>0.66666666666666663</v>
      </c>
      <c r="R9" s="53">
        <f>Q9</f>
        <v>0.66666666666666663</v>
      </c>
      <c r="S9" s="2"/>
    </row>
    <row r="10" spans="1:19" ht="16" thickBot="1" x14ac:dyDescent="0.25">
      <c r="A10" s="22">
        <v>10</v>
      </c>
      <c r="B10" s="1"/>
      <c r="C10" s="1"/>
      <c r="D10" s="1"/>
      <c r="E10" s="1"/>
      <c r="F10" s="10" t="s">
        <v>10</v>
      </c>
      <c r="G10" s="16" t="s">
        <v>38</v>
      </c>
      <c r="H10" s="12">
        <v>12</v>
      </c>
      <c r="I10" s="10">
        <v>148</v>
      </c>
      <c r="J10" s="10">
        <v>522</v>
      </c>
      <c r="K10" s="68">
        <f t="shared" si="0"/>
        <v>13.48</v>
      </c>
      <c r="L10" s="64"/>
      <c r="M10" s="13">
        <v>2.6388888888888889E-2</v>
      </c>
      <c r="N10" s="14">
        <v>6.3194444444444442E-2</v>
      </c>
      <c r="O10" s="4"/>
      <c r="P10" s="7"/>
      <c r="Q10" s="56">
        <f t="shared" si="1"/>
        <v>0.69305555555555554</v>
      </c>
      <c r="R10" s="57">
        <f t="shared" si="2"/>
        <v>0.66666666666666663</v>
      </c>
      <c r="S10" s="2"/>
    </row>
    <row r="11" spans="1:19" ht="23.5" customHeight="1" thickBot="1" x14ac:dyDescent="0.25">
      <c r="A11" s="22"/>
      <c r="F11" s="37" t="s">
        <v>39</v>
      </c>
      <c r="G11" s="38" t="s">
        <v>25</v>
      </c>
      <c r="H11" s="7"/>
      <c r="I11" s="7"/>
      <c r="J11" s="7"/>
      <c r="K11" s="7"/>
      <c r="L11" s="7"/>
      <c r="M11" s="70" t="s">
        <v>26</v>
      </c>
      <c r="N11" s="71"/>
      <c r="O11" s="5">
        <f>O9+O10</f>
        <v>0</v>
      </c>
      <c r="P11" s="3"/>
      <c r="Q11" s="3"/>
      <c r="R11" s="65">
        <f>R10</f>
        <v>0.66666666666666663</v>
      </c>
      <c r="S11" s="2"/>
    </row>
    <row r="12" spans="1:19" ht="16" thickBot="1" x14ac:dyDescent="0.25">
      <c r="A12" s="22"/>
      <c r="B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"/>
    </row>
    <row r="13" spans="1:19" ht="16" thickBot="1" x14ac:dyDescent="0.25">
      <c r="A13" s="22"/>
      <c r="B13" s="7"/>
      <c r="C13" s="7" t="s">
        <v>27</v>
      </c>
      <c r="D13" s="23">
        <f>COUNTIF(D5:D10,"w")</f>
        <v>0</v>
      </c>
      <c r="E13" s="7"/>
      <c r="F13" s="7"/>
      <c r="G13" s="32" t="s">
        <v>45</v>
      </c>
      <c r="H13" s="33"/>
      <c r="I13" s="33"/>
      <c r="J13" s="33"/>
      <c r="K13" s="33"/>
      <c r="L13" s="33"/>
      <c r="M13" s="33"/>
      <c r="N13" s="33"/>
      <c r="O13" s="34"/>
      <c r="P13" s="7"/>
      <c r="Q13" s="7"/>
      <c r="R13" s="7"/>
      <c r="S13" s="2"/>
    </row>
    <row r="14" spans="1:19" ht="16" x14ac:dyDescent="0.2">
      <c r="A14" s="22"/>
      <c r="B14" s="7"/>
      <c r="C14" s="7" t="s">
        <v>28</v>
      </c>
      <c r="D14" s="23">
        <f>COUNTIF(D5:D10,"m")</f>
        <v>0</v>
      </c>
      <c r="E14" s="7"/>
      <c r="F14" s="7"/>
      <c r="G14" s="25" t="s">
        <v>41</v>
      </c>
      <c r="H14" s="27"/>
      <c r="I14" s="27"/>
      <c r="J14" s="27"/>
      <c r="K14" s="27"/>
      <c r="L14" s="27"/>
      <c r="M14" s="28">
        <v>0.55208333333333337</v>
      </c>
      <c r="N14" s="77" t="s">
        <v>43</v>
      </c>
      <c r="O14" s="79"/>
      <c r="P14" s="7"/>
      <c r="Q14" s="7"/>
      <c r="R14" s="7"/>
      <c r="S14" s="2"/>
    </row>
    <row r="15" spans="1:19" ht="17" thickBot="1" x14ac:dyDescent="0.25">
      <c r="A15" s="22"/>
      <c r="B15" s="7"/>
      <c r="C15" s="7"/>
      <c r="D15" s="7"/>
      <c r="E15" s="7"/>
      <c r="F15" s="7"/>
      <c r="G15" s="29" t="s">
        <v>42</v>
      </c>
      <c r="H15" s="30"/>
      <c r="I15" s="30"/>
      <c r="J15" s="30"/>
      <c r="K15" s="30"/>
      <c r="L15" s="30"/>
      <c r="M15" s="31">
        <v>0.66666666666666663</v>
      </c>
      <c r="N15" s="80" t="s">
        <v>44</v>
      </c>
      <c r="O15" s="81"/>
      <c r="P15" s="7"/>
      <c r="Q15" s="7"/>
      <c r="R15" s="7"/>
      <c r="S15" s="2"/>
    </row>
    <row r="16" spans="1:19" x14ac:dyDescent="0.2">
      <c r="A16" s="22"/>
      <c r="B16" s="7"/>
      <c r="C16" s="7"/>
      <c r="D16" s="7"/>
      <c r="E16" s="7"/>
      <c r="F16" s="7"/>
      <c r="P16" s="7"/>
      <c r="Q16" s="7"/>
      <c r="R16" s="7"/>
      <c r="S16" s="2"/>
    </row>
    <row r="17" spans="1:19" ht="32.5" customHeight="1" thickBot="1" x14ac:dyDescent="0.25">
      <c r="A17" s="40"/>
      <c r="B17" s="76" t="s">
        <v>31</v>
      </c>
      <c r="C17" s="76"/>
      <c r="D17" s="76"/>
      <c r="E17" s="76"/>
      <c r="F17" s="20"/>
      <c r="G17" s="24"/>
      <c r="H17" s="24"/>
      <c r="I17" s="24"/>
      <c r="J17" s="24"/>
      <c r="K17" s="24"/>
      <c r="L17" s="24"/>
      <c r="M17" s="24"/>
      <c r="N17" s="24"/>
      <c r="O17" s="24"/>
      <c r="P17" s="20"/>
      <c r="Q17" s="20"/>
      <c r="R17" s="20"/>
      <c r="S17" s="21"/>
    </row>
    <row r="18" spans="1:19" x14ac:dyDescent="0.2">
      <c r="B18" s="7"/>
      <c r="C18" s="7"/>
      <c r="D18" s="7"/>
      <c r="E18" s="7"/>
      <c r="F18" s="7"/>
      <c r="P18" s="7"/>
      <c r="Q18" s="7"/>
      <c r="R18" s="7"/>
    </row>
  </sheetData>
  <mergeCells count="7">
    <mergeCell ref="G1:L2"/>
    <mergeCell ref="B3:E3"/>
    <mergeCell ref="N14:O14"/>
    <mergeCell ref="N15:O15"/>
    <mergeCell ref="B17:E17"/>
    <mergeCell ref="M9:N9"/>
    <mergeCell ref="M11:N11"/>
  </mergeCells>
  <dataValidations count="1">
    <dataValidation type="list" allowBlank="1" showInputMessage="1" showErrorMessage="1" sqref="D5:D8 D10" xr:uid="{CCF95DEA-B9BD-B746-B253-0655B30BACDB}">
      <formula1>"w,m"</formula1>
    </dataValidation>
  </dataValidations>
  <pageMargins left="0.25" right="0.25" top="0.75" bottom="0.75" header="0.3" footer="0.3"/>
  <pageSetup paperSize="9" scale="6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10er-Team</vt:lpstr>
      <vt:lpstr>5er-Team</vt:lpstr>
      <vt:lpstr>'10er-Team'!Print_Area</vt:lpstr>
      <vt:lpstr>'5er-Team'!Print_Area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Raström, Ameli [SYNEU]</dc:creator>
  <cp:lastModifiedBy>Nikolaus Wohlgemuth</cp:lastModifiedBy>
  <dcterms:created xsi:type="dcterms:W3CDTF">2022-04-17T06:47:01Z</dcterms:created>
  <dcterms:modified xsi:type="dcterms:W3CDTF">2025-09-12T12:02:50Z</dcterms:modified>
</cp:coreProperties>
</file>