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G:\Meine Ablage\SOLA Basel\20_Strecke\2021\"/>
    </mc:Choice>
  </mc:AlternateContent>
  <xr:revisionPtr revIDLastSave="0" documentId="13_ncr:1_{F013120B-0991-4EB4-A237-9C0022D9F5C4}" xr6:coauthVersionLast="47" xr6:coauthVersionMax="47" xr10:uidLastSave="{00000000-0000-0000-0000-000000000000}"/>
  <bookViews>
    <workbookView xWindow="-90" yWindow="-90" windowWidth="19380" windowHeight="10380" xr2:uid="{00000000-000D-0000-FFFF-FFFF00000000}"/>
  </bookViews>
  <sheets>
    <sheet name="Planungssheet" sheetId="1" r:id="rId1"/>
  </sheets>
  <definedNames>
    <definedName name="_xlnm.Print_Area" localSheetId="0">Planungssheet!$A$1:$R$23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0" i="1" l="1"/>
  <c r="O17" i="1"/>
  <c r="J17" i="1"/>
  <c r="K17" i="1"/>
  <c r="I17" i="1"/>
  <c r="H17" i="1" l="1"/>
  <c r="D19" i="1"/>
  <c r="D18" i="1"/>
  <c r="R17" i="1"/>
  <c r="Q17" i="1"/>
  <c r="R12" i="1"/>
  <c r="R13" i="1" s="1"/>
  <c r="R14" i="1" s="1"/>
  <c r="R15" i="1" s="1"/>
  <c r="Q12" i="1"/>
  <c r="Q13" i="1" s="1"/>
  <c r="Q14" i="1" s="1"/>
  <c r="Q15" i="1" s="1"/>
  <c r="R6" i="1"/>
  <c r="R7" i="1" s="1"/>
  <c r="R8" i="1" s="1"/>
  <c r="R9" i="1" s="1"/>
  <c r="R10" i="1" s="1"/>
  <c r="Q6" i="1"/>
  <c r="Q7" i="1" s="1"/>
  <c r="Q8" i="1" s="1"/>
  <c r="Q9" i="1" s="1"/>
  <c r="Q10" i="1" s="1"/>
</calcChain>
</file>

<file path=xl/sharedStrings.xml><?xml version="1.0" encoding="utf-8"?>
<sst xmlns="http://schemas.openxmlformats.org/spreadsheetml/2006/main" count="54" uniqueCount="47">
  <si>
    <t>Streckendaten</t>
  </si>
  <si>
    <t>Laufzeiten</t>
  </si>
  <si>
    <t>Uhrzeit</t>
  </si>
  <si>
    <t>Vorname</t>
  </si>
  <si>
    <t>Name</t>
  </si>
  <si>
    <t>Geschl. 
W oder M</t>
  </si>
  <si>
    <t>Tel</t>
  </si>
  <si>
    <t>Uphill (m)</t>
  </si>
  <si>
    <t>Downhill (m)</t>
  </si>
  <si>
    <t>Leistungs-KM</t>
  </si>
  <si>
    <t>fast</t>
  </si>
  <si>
    <t>easy</t>
  </si>
  <si>
    <t>Team-
Schätzung</t>
  </si>
  <si>
    <t>Rennspitze</t>
  </si>
  <si>
    <t>Team</t>
  </si>
  <si>
    <t>W</t>
  </si>
  <si>
    <t>Park im Grünen</t>
  </si>
  <si>
    <t>Massenstart</t>
  </si>
  <si>
    <t>Wechsel</t>
  </si>
  <si>
    <t>Ankunft in Liestal</t>
  </si>
  <si>
    <t>Ankunft in Muttenz</t>
  </si>
  <si>
    <t>Anzahl weiblich</t>
  </si>
  <si>
    <t>min 3 Frauen</t>
  </si>
  <si>
    <t>Anzahl männlich</t>
  </si>
  <si>
    <t>Format:</t>
  </si>
  <si>
    <t>hh:mm</t>
  </si>
  <si>
    <t>Strecke</t>
  </si>
  <si>
    <t>Park im Grünen - Basel Theodorskirchplatz</t>
  </si>
  <si>
    <t>Basel Theodorskirchplatz - Park im Grünen</t>
  </si>
  <si>
    <t>Münchenstein - Arlesheim</t>
  </si>
  <si>
    <t>Arlesheim - Gempen</t>
  </si>
  <si>
    <t>Gempen - Liestal</t>
  </si>
  <si>
    <t>Liestal - Bubendorf</t>
  </si>
  <si>
    <t>Bubendorf - Liestal</t>
  </si>
  <si>
    <t>Liestal - Augsta Raurica</t>
  </si>
  <si>
    <t>Augusta Raurica - Muttenz</t>
  </si>
  <si>
    <t>Muttenz - Park im Grünen</t>
  </si>
  <si>
    <t>Totalzeit Team</t>
  </si>
  <si>
    <t>Zwischenzeit</t>
  </si>
  <si>
    <t>Zieleinlauf geplant</t>
  </si>
  <si>
    <t>*Jagd-/Start in Kleingruppen</t>
  </si>
  <si>
    <t>Distanz (km)</t>
  </si>
  <si>
    <t>* Jagdstart ab 16:00 - 16:15 (für Teams mit max. 15 min Rückstand auf führendes Team)
 ab 16:15 bis 17:15 Start in Kleingruppen (3 Teams pro Minute). 
Der Zieleinlauf im Park im Grünen kann so mit dem ganzen Team mit genügend Platz gefeiert werden!</t>
  </si>
  <si>
    <t>Planungstabelle für Teams</t>
  </si>
  <si>
    <t>Super SOLA Basel Team</t>
  </si>
  <si>
    <t>SOLA Basel vom 23. Okt. 2021</t>
  </si>
  <si>
    <t>www.solabasel.ch / info@solabasel.ch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</si>
</sst>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dd/\ mmm\ yyyy"/>
  </numFmts>
  <fonts count="20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8"/>
      <color theme="2" tint="-0.249977111117893"/>
      <name val="Calibri"/>
      <family val="2"/>
      <scheme val="minor"/>
    </font>
    <font>
      <b/>
      <sz val="20"/>
      <color rgb="FF0070C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8"/>
      <color rgb="FF3F3F76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7979"/>
      <name val="Calibri"/>
      <family val="2"/>
      <scheme val="minor"/>
    </font>
    <font>
      <b/>
      <sz val="11"/>
      <color rgb="FF3F3F76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hair">
        <color auto="1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theme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theme="1"/>
      </right>
      <top/>
      <bottom/>
      <diagonal/>
    </border>
    <border>
      <left style="thin">
        <color theme="5" tint="-0.249977111117893"/>
      </left>
      <right/>
      <top/>
      <bottom style="hair">
        <color auto="1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theme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thin">
        <color theme="5" tint="-0.249977111117893"/>
      </left>
      <right/>
      <top style="hair">
        <color auto="1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 style="thick">
        <color rgb="FFFF0000"/>
      </left>
      <right style="thick">
        <color rgb="FFFF0000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theme="5" tint="-0.249977111117893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rgb="FF7F7F7F"/>
      </left>
      <right/>
      <top/>
      <bottom style="hair">
        <color rgb="FF7F7F7F"/>
      </bottom>
      <diagonal/>
    </border>
    <border>
      <left style="hair">
        <color auto="1"/>
      </left>
      <right/>
      <top/>
      <bottom style="hair">
        <color rgb="FF7F7F7F"/>
      </bottom>
      <diagonal/>
    </border>
    <border>
      <left style="thin">
        <color indexed="64"/>
      </left>
      <right style="hair">
        <color auto="1"/>
      </right>
      <top/>
      <bottom style="hair">
        <color rgb="FF7F7F7F"/>
      </bottom>
      <diagonal/>
    </border>
    <border>
      <left style="hair">
        <color auto="1"/>
      </left>
      <right style="hair">
        <color auto="1"/>
      </right>
      <top/>
      <bottom style="hair">
        <color rgb="FF7F7F7F"/>
      </bottom>
      <diagonal/>
    </border>
    <border>
      <left style="hair">
        <color auto="1"/>
      </left>
      <right style="thin">
        <color indexed="64"/>
      </right>
      <top/>
      <bottom style="hair">
        <color rgb="FF7F7F7F"/>
      </bottom>
      <diagonal/>
    </border>
    <border>
      <left/>
      <right/>
      <top/>
      <bottom style="hair">
        <color rgb="FF7F7F7F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theme="1"/>
      </right>
      <top/>
      <bottom style="hair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 style="thin">
        <color rgb="FF7F7F7F"/>
      </top>
      <bottom style="thin">
        <color rgb="FF7F7F7F"/>
      </bottom>
      <diagonal/>
    </border>
    <border>
      <left style="thin">
        <color theme="5" tint="-0.249977111117893"/>
      </left>
      <right style="thick">
        <color rgb="FFFF0000"/>
      </right>
      <top style="hair">
        <color auto="1"/>
      </top>
      <bottom style="hair">
        <color theme="5" tint="-0.249977111117893"/>
      </bottom>
      <diagonal/>
    </border>
    <border>
      <left style="thin">
        <color theme="5" tint="-0.249977111117893"/>
      </left>
      <right/>
      <top style="hair">
        <color auto="1"/>
      </top>
      <bottom style="hair">
        <color theme="5" tint="-0.249977111117893"/>
      </bottom>
      <diagonal/>
    </border>
    <border>
      <left style="thick">
        <color rgb="FFFF0000"/>
      </left>
      <right style="thick">
        <color rgb="FFFF0000"/>
      </right>
      <top style="hair">
        <color auto="1"/>
      </top>
      <bottom style="hair">
        <color theme="5" tint="-0.249977111117893"/>
      </bottom>
      <diagonal/>
    </border>
    <border>
      <left style="thin">
        <color theme="5" tint="-0.249977111117893"/>
      </left>
      <right style="thick">
        <color rgb="FFFF0000"/>
      </right>
      <top/>
      <bottom style="thin">
        <color theme="5" tint="-0.249977111117893"/>
      </bottom>
      <diagonal/>
    </border>
    <border>
      <left style="thick">
        <color rgb="FFFF0000"/>
      </left>
      <right style="thick">
        <color rgb="FFFF0000"/>
      </right>
      <top style="hair">
        <color auto="1"/>
      </top>
      <bottom style="hair">
        <color rgb="FFFF0000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1" applyNumberFormat="0" applyAlignment="0" applyProtection="0"/>
  </cellStyleXfs>
  <cellXfs count="113">
    <xf numFmtId="0" fontId="0" fillId="0" borderId="0" xfId="0"/>
    <xf numFmtId="0" fontId="4" fillId="0" borderId="0" xfId="0" applyFont="1"/>
    <xf numFmtId="0" fontId="5" fillId="0" borderId="0" xfId="0" applyFont="1"/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 wrapText="1"/>
    </xf>
    <xf numFmtId="0" fontId="8" fillId="0" borderId="12" xfId="0" applyFont="1" applyBorder="1" applyAlignment="1">
      <alignment horizontal="center" textRotation="90" wrapText="1"/>
    </xf>
    <xf numFmtId="0" fontId="8" fillId="0" borderId="13" xfId="0" applyFont="1" applyBorder="1" applyAlignment="1">
      <alignment horizontal="center" textRotation="90" wrapText="1"/>
    </xf>
    <xf numFmtId="0" fontId="8" fillId="0" borderId="14" xfId="0" applyFont="1" applyBorder="1" applyAlignment="1">
      <alignment horizontal="center" textRotation="90" wrapText="1"/>
    </xf>
    <xf numFmtId="0" fontId="0" fillId="0" borderId="10" xfId="0" applyBorder="1"/>
    <xf numFmtId="0" fontId="0" fillId="0" borderId="36" xfId="0" applyBorder="1" applyAlignment="1">
      <alignment horizontal="left" indent="1"/>
    </xf>
    <xf numFmtId="0" fontId="0" fillId="0" borderId="0" xfId="0" applyAlignment="1">
      <alignment horizontal="center"/>
    </xf>
    <xf numFmtId="0" fontId="2" fillId="8" borderId="1" xfId="2" applyFill="1" applyAlignment="1" applyProtection="1">
      <alignment horizontal="left" vertical="center"/>
      <protection locked="0"/>
    </xf>
    <xf numFmtId="0" fontId="10" fillId="5" borderId="18" xfId="0" applyFont="1" applyFill="1" applyBorder="1" applyAlignment="1">
      <alignment horizontal="left" vertical="center"/>
    </xf>
    <xf numFmtId="0" fontId="3" fillId="5" borderId="19" xfId="0" applyFont="1" applyFill="1" applyBorder="1" applyAlignment="1">
      <alignment vertical="center"/>
    </xf>
    <xf numFmtId="164" fontId="10" fillId="5" borderId="20" xfId="0" applyNumberFormat="1" applyFont="1" applyFill="1" applyBorder="1" applyAlignment="1">
      <alignment vertical="center"/>
    </xf>
    <xf numFmtId="1" fontId="10" fillId="5" borderId="17" xfId="0" applyNumberFormat="1" applyFont="1" applyFill="1" applyBorder="1" applyAlignment="1">
      <alignment vertical="center"/>
    </xf>
    <xf numFmtId="164" fontId="10" fillId="5" borderId="21" xfId="0" applyNumberFormat="1" applyFont="1" applyFill="1" applyBorder="1" applyAlignment="1">
      <alignment vertical="center"/>
    </xf>
    <xf numFmtId="0" fontId="0" fillId="5" borderId="22" xfId="0" applyFill="1" applyBorder="1" applyAlignment="1">
      <alignment vertical="center"/>
    </xf>
    <xf numFmtId="20" fontId="14" fillId="5" borderId="39" xfId="0" applyNumberFormat="1" applyFont="1" applyFill="1" applyBorder="1" applyAlignment="1">
      <alignment horizontal="center" vertical="center"/>
    </xf>
    <xf numFmtId="20" fontId="14" fillId="5" borderId="40" xfId="0" applyNumberFormat="1" applyFont="1" applyFill="1" applyBorder="1" applyAlignment="1">
      <alignment horizontal="center" vertical="center"/>
    </xf>
    <xf numFmtId="20" fontId="12" fillId="8" borderId="39" xfId="2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10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164" fontId="10" fillId="0" borderId="26" xfId="0" applyNumberFormat="1" applyFont="1" applyBorder="1" applyAlignment="1">
      <alignment vertical="center"/>
    </xf>
    <xf numFmtId="1" fontId="10" fillId="0" borderId="27" xfId="0" applyNumberFormat="1" applyFont="1" applyBorder="1" applyAlignment="1">
      <alignment vertical="center"/>
    </xf>
    <xf numFmtId="164" fontId="10" fillId="0" borderId="28" xfId="0" applyNumberFormat="1" applyFont="1" applyBorder="1" applyAlignment="1">
      <alignment vertical="center"/>
    </xf>
    <xf numFmtId="0" fontId="0" fillId="0" borderId="29" xfId="0" applyBorder="1" applyAlignment="1">
      <alignment vertical="center"/>
    </xf>
    <xf numFmtId="20" fontId="14" fillId="5" borderId="25" xfId="0" applyNumberFormat="1" applyFont="1" applyFill="1" applyBorder="1" applyAlignment="1">
      <alignment horizontal="center" vertical="center"/>
    </xf>
    <xf numFmtId="20" fontId="14" fillId="5" borderId="10" xfId="0" applyNumberFormat="1" applyFont="1" applyFill="1" applyBorder="1" applyAlignment="1">
      <alignment horizontal="center" vertical="center"/>
    </xf>
    <xf numFmtId="20" fontId="12" fillId="8" borderId="25" xfId="2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vertical="center"/>
    </xf>
    <xf numFmtId="0" fontId="1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164" fontId="10" fillId="0" borderId="31" xfId="0" applyNumberFormat="1" applyFont="1" applyBorder="1" applyAlignment="1">
      <alignment vertical="center"/>
    </xf>
    <xf numFmtId="1" fontId="10" fillId="0" borderId="11" xfId="0" applyNumberFormat="1" applyFont="1" applyBorder="1" applyAlignment="1">
      <alignment vertical="center"/>
    </xf>
    <xf numFmtId="164" fontId="10" fillId="0" borderId="32" xfId="0" applyNumberFormat="1" applyFont="1" applyBorder="1" applyAlignment="1">
      <alignment vertical="center"/>
    </xf>
    <xf numFmtId="0" fontId="0" fillId="0" borderId="8" xfId="0" applyBorder="1" applyAlignment="1">
      <alignment vertical="center"/>
    </xf>
    <xf numFmtId="20" fontId="14" fillId="5" borderId="11" xfId="0" applyNumberFormat="1" applyFont="1" applyFill="1" applyBorder="1" applyAlignment="1">
      <alignment horizontal="center" vertical="center"/>
    </xf>
    <xf numFmtId="20" fontId="14" fillId="5" borderId="4" xfId="0" applyNumberFormat="1" applyFont="1" applyFill="1" applyBorder="1" applyAlignment="1">
      <alignment horizontal="center" vertical="center"/>
    </xf>
    <xf numFmtId="20" fontId="12" fillId="8" borderId="11" xfId="2" applyNumberFormat="1" applyFont="1" applyFill="1" applyBorder="1" applyAlignment="1" applyProtection="1">
      <alignment horizontal="center" vertical="center"/>
      <protection locked="0"/>
    </xf>
    <xf numFmtId="0" fontId="10" fillId="0" borderId="18" xfId="0" applyFont="1" applyBorder="1" applyAlignment="1">
      <alignment horizontal="left" vertical="center"/>
    </xf>
    <xf numFmtId="0" fontId="0" fillId="0" borderId="18" xfId="0" applyBorder="1" applyAlignment="1">
      <alignment vertical="center"/>
    </xf>
    <xf numFmtId="164" fontId="0" fillId="0" borderId="20" xfId="0" applyNumberFormat="1" applyBorder="1" applyAlignment="1">
      <alignment vertical="center"/>
    </xf>
    <xf numFmtId="1" fontId="0" fillId="0" borderId="17" xfId="0" applyNumberFormat="1" applyBorder="1" applyAlignment="1">
      <alignment vertical="center"/>
    </xf>
    <xf numFmtId="164" fontId="3" fillId="0" borderId="21" xfId="0" applyNumberFormat="1" applyFont="1" applyBorder="1" applyAlignment="1">
      <alignment vertical="center"/>
    </xf>
    <xf numFmtId="0" fontId="0" fillId="0" borderId="22" xfId="0" applyBorder="1" applyAlignment="1">
      <alignment vertical="center"/>
    </xf>
    <xf numFmtId="0" fontId="19" fillId="0" borderId="50" xfId="0" applyFont="1" applyBorder="1" applyAlignment="1">
      <alignment vertical="center"/>
    </xf>
    <xf numFmtId="0" fontId="10" fillId="5" borderId="44" xfId="0" applyFont="1" applyFill="1" applyBorder="1" applyAlignment="1">
      <alignment horizontal="left" vertical="center"/>
    </xf>
    <xf numFmtId="0" fontId="3" fillId="5" borderId="45" xfId="0" applyFont="1" applyFill="1" applyBorder="1" applyAlignment="1">
      <alignment vertical="center"/>
    </xf>
    <xf numFmtId="164" fontId="10" fillId="5" borderId="46" xfId="0" applyNumberFormat="1" applyFont="1" applyFill="1" applyBorder="1" applyAlignment="1">
      <alignment vertical="center"/>
    </xf>
    <xf numFmtId="1" fontId="10" fillId="5" borderId="47" xfId="0" applyNumberFormat="1" applyFont="1" applyFill="1" applyBorder="1" applyAlignment="1">
      <alignment vertical="center"/>
    </xf>
    <xf numFmtId="164" fontId="10" fillId="5" borderId="48" xfId="0" applyNumberFormat="1" applyFont="1" applyFill="1" applyBorder="1" applyAlignment="1">
      <alignment vertical="center"/>
    </xf>
    <xf numFmtId="0" fontId="0" fillId="5" borderId="49" xfId="0" applyFill="1" applyBorder="1" applyAlignment="1">
      <alignment vertical="center"/>
    </xf>
    <xf numFmtId="20" fontId="14" fillId="5" borderId="47" xfId="0" applyNumberFormat="1" applyFont="1" applyFill="1" applyBorder="1" applyAlignment="1">
      <alignment horizontal="center" vertical="center"/>
    </xf>
    <xf numFmtId="20" fontId="14" fillId="5" borderId="45" xfId="0" applyNumberFormat="1" applyFont="1" applyFill="1" applyBorder="1" applyAlignment="1">
      <alignment horizontal="center" vertical="center"/>
    </xf>
    <xf numFmtId="20" fontId="12" fillId="8" borderId="47" xfId="2" applyNumberFormat="1" applyFont="1" applyFill="1" applyBorder="1" applyAlignment="1" applyProtection="1">
      <alignment horizontal="center" vertical="center"/>
      <protection locked="0"/>
    </xf>
    <xf numFmtId="164" fontId="10" fillId="0" borderId="34" xfId="0" applyNumberFormat="1" applyFont="1" applyBorder="1" applyAlignment="1">
      <alignment vertical="center"/>
    </xf>
    <xf numFmtId="1" fontId="10" fillId="0" borderId="25" xfId="0" applyNumberFormat="1" applyFont="1" applyBorder="1" applyAlignment="1">
      <alignment vertical="center"/>
    </xf>
    <xf numFmtId="164" fontId="10" fillId="0" borderId="35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164" fontId="17" fillId="0" borderId="32" xfId="0" applyNumberFormat="1" applyFont="1" applyBorder="1" applyAlignment="1">
      <alignment vertical="center"/>
    </xf>
    <xf numFmtId="20" fontId="19" fillId="6" borderId="11" xfId="0" applyNumberFormat="1" applyFont="1" applyFill="1" applyBorder="1" applyAlignment="1">
      <alignment horizontal="center" vertical="center"/>
    </xf>
    <xf numFmtId="20" fontId="14" fillId="6" borderId="4" xfId="0" applyNumberFormat="1" applyFont="1" applyFill="1" applyBorder="1" applyAlignment="1">
      <alignment horizontal="center" vertical="center"/>
    </xf>
    <xf numFmtId="20" fontId="16" fillId="0" borderId="11" xfId="0" applyNumberFormat="1" applyFont="1" applyBorder="1" applyAlignment="1">
      <alignment horizontal="center" vertical="center"/>
    </xf>
    <xf numFmtId="20" fontId="14" fillId="5" borderId="17" xfId="0" applyNumberFormat="1" applyFont="1" applyFill="1" applyBorder="1" applyAlignment="1">
      <alignment horizontal="center" vertical="center"/>
    </xf>
    <xf numFmtId="20" fontId="14" fillId="5" borderId="18" xfId="0" applyNumberFormat="1" applyFont="1" applyFill="1" applyBorder="1" applyAlignment="1">
      <alignment horizontal="center" vertical="center"/>
    </xf>
    <xf numFmtId="20" fontId="12" fillId="8" borderId="43" xfId="2" applyNumberFormat="1" applyFont="1" applyFill="1" applyBorder="1" applyAlignment="1" applyProtection="1">
      <alignment horizontal="center" vertical="center"/>
      <protection locked="0"/>
    </xf>
    <xf numFmtId="0" fontId="17" fillId="0" borderId="50" xfId="0" applyFont="1" applyBorder="1" applyAlignment="1">
      <alignment vertical="center"/>
    </xf>
    <xf numFmtId="0" fontId="0" fillId="0" borderId="51" xfId="0" applyBorder="1"/>
    <xf numFmtId="0" fontId="3" fillId="0" borderId="10" xfId="0" applyFont="1" applyBorder="1" applyAlignment="1">
      <alignment horizontal="left" indent="1"/>
    </xf>
    <xf numFmtId="0" fontId="3" fillId="0" borderId="52" xfId="0" applyFont="1" applyBorder="1"/>
    <xf numFmtId="0" fontId="0" fillId="0" borderId="53" xfId="0" applyBorder="1"/>
    <xf numFmtId="165" fontId="0" fillId="0" borderId="0" xfId="0" applyNumberFormat="1" applyAlignment="1">
      <alignment horizontal="right"/>
    </xf>
    <xf numFmtId="0" fontId="3" fillId="0" borderId="54" xfId="0" applyFont="1" applyBorder="1" applyAlignment="1">
      <alignment horizontal="left"/>
    </xf>
    <xf numFmtId="0" fontId="2" fillId="8" borderId="55" xfId="2" applyFill="1" applyBorder="1" applyAlignment="1" applyProtection="1">
      <alignment horizontal="left" vertical="center"/>
      <protection locked="0"/>
    </xf>
    <xf numFmtId="0" fontId="3" fillId="0" borderId="54" xfId="0" applyFont="1" applyBorder="1" applyAlignment="1">
      <alignment vertical="center"/>
    </xf>
    <xf numFmtId="0" fontId="3" fillId="0" borderId="0" xfId="0" applyFont="1" applyBorder="1"/>
    <xf numFmtId="0" fontId="3" fillId="0" borderId="0" xfId="0" applyFont="1" applyBorder="1" applyAlignment="1">
      <alignment vertical="center"/>
    </xf>
    <xf numFmtId="0" fontId="0" fillId="0" borderId="0" xfId="0" applyBorder="1"/>
    <xf numFmtId="0" fontId="6" fillId="0" borderId="53" xfId="0" applyFont="1" applyBorder="1" applyAlignment="1">
      <alignment horizontal="left" indent="1"/>
    </xf>
    <xf numFmtId="0" fontId="3" fillId="0" borderId="53" xfId="0" applyFont="1" applyBorder="1" applyAlignment="1">
      <alignment vertical="center"/>
    </xf>
    <xf numFmtId="20" fontId="11" fillId="5" borderId="23" xfId="0" applyNumberFormat="1" applyFont="1" applyFill="1" applyBorder="1" applyAlignment="1">
      <alignment horizontal="center" vertical="center"/>
    </xf>
    <xf numFmtId="20" fontId="13" fillId="5" borderId="24" xfId="0" applyNumberFormat="1" applyFont="1" applyFill="1" applyBorder="1" applyAlignment="1">
      <alignment horizontal="center" vertical="center"/>
    </xf>
    <xf numFmtId="20" fontId="14" fillId="0" borderId="15" xfId="0" applyNumberFormat="1" applyFont="1" applyBorder="1" applyAlignment="1">
      <alignment horizontal="center" vertical="center"/>
    </xf>
    <xf numFmtId="20" fontId="15" fillId="6" borderId="30" xfId="0" applyNumberFormat="1" applyFont="1" applyFill="1" applyBorder="1" applyAlignment="1">
      <alignment horizontal="center" vertical="center"/>
    </xf>
    <xf numFmtId="20" fontId="14" fillId="0" borderId="33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left" vertical="center"/>
    </xf>
    <xf numFmtId="164" fontId="0" fillId="0" borderId="42" xfId="0" applyNumberFormat="1" applyBorder="1" applyAlignment="1">
      <alignment vertical="center"/>
    </xf>
    <xf numFmtId="1" fontId="0" fillId="0" borderId="6" xfId="0" applyNumberFormat="1" applyBorder="1" applyAlignment="1">
      <alignment vertical="center"/>
    </xf>
    <xf numFmtId="1" fontId="0" fillId="0" borderId="7" xfId="0" applyNumberFormat="1" applyBorder="1" applyAlignment="1">
      <alignment vertical="center"/>
    </xf>
    <xf numFmtId="0" fontId="3" fillId="0" borderId="2" xfId="0" applyFont="1" applyBorder="1" applyAlignment="1">
      <alignment vertical="center"/>
    </xf>
    <xf numFmtId="20" fontId="15" fillId="6" borderId="37" xfId="0" applyNumberFormat="1" applyFont="1" applyFill="1" applyBorder="1" applyAlignment="1">
      <alignment horizontal="center" vertical="center"/>
    </xf>
    <xf numFmtId="20" fontId="0" fillId="0" borderId="15" xfId="0" applyNumberFormat="1" applyBorder="1" applyAlignment="1">
      <alignment horizontal="center" textRotation="90"/>
    </xf>
    <xf numFmtId="20" fontId="3" fillId="4" borderId="16" xfId="0" applyNumberFormat="1" applyFont="1" applyFill="1" applyBorder="1" applyAlignment="1">
      <alignment horizontal="center" textRotation="90"/>
    </xf>
    <xf numFmtId="20" fontId="11" fillId="5" borderId="59" xfId="0" applyNumberFormat="1" applyFont="1" applyFill="1" applyBorder="1" applyAlignment="1">
      <alignment horizontal="center" vertical="center"/>
    </xf>
    <xf numFmtId="20" fontId="13" fillId="5" borderId="60" xfId="0" applyNumberFormat="1" applyFont="1" applyFill="1" applyBorder="1" applyAlignment="1">
      <alignment horizontal="center" vertical="center"/>
    </xf>
    <xf numFmtId="20" fontId="14" fillId="0" borderId="61" xfId="0" applyNumberFormat="1" applyFont="1" applyBorder="1" applyAlignment="1">
      <alignment horizontal="center" vertical="center"/>
    </xf>
    <xf numFmtId="20" fontId="11" fillId="5" borderId="58" xfId="0" applyNumberFormat="1" applyFont="1" applyFill="1" applyBorder="1" applyAlignment="1">
      <alignment horizontal="center" vertical="center"/>
    </xf>
    <xf numFmtId="20" fontId="0" fillId="0" borderId="34" xfId="0" applyNumberFormat="1" applyBorder="1" applyAlignment="1">
      <alignment horizontal="center" textRotation="90"/>
    </xf>
    <xf numFmtId="20" fontId="0" fillId="0" borderId="25" xfId="0" applyNumberFormat="1" applyBorder="1" applyAlignment="1">
      <alignment horizontal="center" textRotation="90"/>
    </xf>
    <xf numFmtId="20" fontId="9" fillId="4" borderId="41" xfId="0" applyNumberFormat="1" applyFont="1" applyFill="1" applyBorder="1" applyAlignment="1">
      <alignment horizontal="center" textRotation="90" wrapText="1"/>
    </xf>
    <xf numFmtId="20" fontId="12" fillId="6" borderId="38" xfId="2" applyNumberFormat="1" applyFont="1" applyFill="1" applyBorder="1" applyAlignment="1" applyProtection="1">
      <alignment horizontal="center" vertical="center"/>
    </xf>
    <xf numFmtId="20" fontId="18" fillId="8" borderId="6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top" wrapText="1"/>
    </xf>
    <xf numFmtId="0" fontId="7" fillId="8" borderId="56" xfId="2" applyFont="1" applyFill="1" applyBorder="1" applyAlignment="1" applyProtection="1">
      <alignment horizontal="center"/>
      <protection locked="0"/>
    </xf>
    <xf numFmtId="0" fontId="7" fillId="8" borderId="3" xfId="2" applyFont="1" applyFill="1" applyBorder="1" applyAlignment="1" applyProtection="1">
      <alignment horizontal="center"/>
      <protection locked="0"/>
    </xf>
    <xf numFmtId="0" fontId="7" fillId="8" borderId="57" xfId="2" applyFont="1" applyFill="1" applyBorder="1" applyAlignment="1" applyProtection="1">
      <alignment horizontal="center"/>
      <protection locked="0"/>
    </xf>
    <xf numFmtId="0" fontId="17" fillId="7" borderId="5" xfId="1" applyFont="1" applyFill="1" applyBorder="1" applyAlignment="1">
      <alignment horizontal="center"/>
    </xf>
    <xf numFmtId="0" fontId="17" fillId="7" borderId="6" xfId="1" applyFont="1" applyFill="1" applyBorder="1" applyAlignment="1">
      <alignment horizontal="center"/>
    </xf>
    <xf numFmtId="0" fontId="17" fillId="7" borderId="7" xfId="1" applyFont="1" applyFill="1" applyBorder="1" applyAlignment="1">
      <alignment horizontal="center"/>
    </xf>
    <xf numFmtId="0" fontId="17" fillId="7" borderId="9" xfId="1" applyFont="1" applyFill="1" applyBorder="1" applyAlignment="1">
      <alignment horizontal="center"/>
    </xf>
    <xf numFmtId="0" fontId="1" fillId="7" borderId="38" xfId="1" applyFill="1" applyBorder="1" applyAlignment="1">
      <alignment horizontal="center" vertical="center"/>
    </xf>
  </cellXfs>
  <cellStyles count="3">
    <cellStyle name="Eingabe" xfId="2" builtinId="20"/>
    <cellStyle name="Gut" xfId="1" builtinId="26"/>
    <cellStyle name="Standard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0</xdr:rowOff>
    </xdr:from>
    <xdr:to>
      <xdr:col>4</xdr:col>
      <xdr:colOff>1009649</xdr:colOff>
      <xdr:row>1</xdr:row>
      <xdr:rowOff>187797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" y="0"/>
          <a:ext cx="4086224" cy="12450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23"/>
  <sheetViews>
    <sheetView tabSelected="1" view="pageBreakPreview" zoomScale="55" zoomScaleNormal="55" zoomScaleSheetLayoutView="55" workbookViewId="0">
      <selection activeCell="B3" sqref="B3:E3"/>
    </sheetView>
  </sheetViews>
  <sheetFormatPr baseColWidth="10" defaultColWidth="8.7265625" defaultRowHeight="14.75" x14ac:dyDescent="0.75"/>
  <cols>
    <col min="1" max="1" width="5.40625" customWidth="1"/>
    <col min="2" max="2" width="16.7265625" customWidth="1"/>
    <col min="3" max="3" width="20.1328125" customWidth="1"/>
    <col min="4" max="4" width="10" customWidth="1"/>
    <col min="5" max="5" width="21.26953125" customWidth="1"/>
    <col min="6" max="6" width="38.58984375" customWidth="1"/>
    <col min="7" max="7" width="24.7265625" customWidth="1"/>
    <col min="8" max="8" width="6.1328125" customWidth="1"/>
    <col min="9" max="10" width="5.5" customWidth="1"/>
    <col min="11" max="11" width="5.7265625" customWidth="1"/>
    <col min="12" max="12" width="4.7265625" customWidth="1"/>
    <col min="13" max="14" width="6.953125" customWidth="1"/>
    <col min="15" max="15" width="12" customWidth="1"/>
    <col min="16" max="16" width="4.26953125" customWidth="1"/>
  </cols>
  <sheetData>
    <row r="1" spans="1:18" ht="83.25" customHeight="1" x14ac:dyDescent="1.65">
      <c r="F1" s="73" t="s">
        <v>45</v>
      </c>
      <c r="H1" s="1" t="s">
        <v>43</v>
      </c>
    </row>
    <row r="2" spans="1:18" ht="26" x14ac:dyDescent="1.2">
      <c r="A2" s="2"/>
    </row>
    <row r="3" spans="1:18" ht="45.75" customHeight="1" thickBot="1" x14ac:dyDescent="1.8">
      <c r="A3" s="80"/>
      <c r="B3" s="105" t="s">
        <v>44</v>
      </c>
      <c r="C3" s="106"/>
      <c r="D3" s="106"/>
      <c r="E3" s="107"/>
      <c r="F3" s="79"/>
      <c r="G3" s="72"/>
      <c r="H3" s="108" t="s">
        <v>0</v>
      </c>
      <c r="I3" s="109"/>
      <c r="J3" s="109"/>
      <c r="K3" s="110"/>
      <c r="L3" s="69"/>
      <c r="M3" s="108" t="s">
        <v>1</v>
      </c>
      <c r="N3" s="109"/>
      <c r="O3" s="110"/>
      <c r="Q3" s="108" t="s">
        <v>2</v>
      </c>
      <c r="R3" s="111"/>
    </row>
    <row r="4" spans="1:18" ht="78.75" customHeight="1" thickTop="1" x14ac:dyDescent="0.75">
      <c r="A4" s="77"/>
      <c r="B4" s="74" t="s">
        <v>3</v>
      </c>
      <c r="C4" s="3" t="s">
        <v>4</v>
      </c>
      <c r="D4" s="4" t="s">
        <v>5</v>
      </c>
      <c r="E4" s="3" t="s">
        <v>6</v>
      </c>
      <c r="F4" s="70" t="s">
        <v>26</v>
      </c>
      <c r="G4" s="71"/>
      <c r="H4" s="5" t="s">
        <v>41</v>
      </c>
      <c r="I4" s="6" t="s">
        <v>7</v>
      </c>
      <c r="J4" s="6" t="s">
        <v>8</v>
      </c>
      <c r="K4" s="7" t="s">
        <v>9</v>
      </c>
      <c r="L4" s="8"/>
      <c r="M4" s="99" t="s">
        <v>10</v>
      </c>
      <c r="N4" s="100" t="s">
        <v>11</v>
      </c>
      <c r="O4" s="101" t="s">
        <v>12</v>
      </c>
      <c r="Q4" s="93" t="s">
        <v>13</v>
      </c>
      <c r="R4" s="94" t="s">
        <v>14</v>
      </c>
    </row>
    <row r="5" spans="1:18" ht="25.5" customHeight="1" x14ac:dyDescent="0.75">
      <c r="A5" s="81">
        <v>1</v>
      </c>
      <c r="B5" s="75"/>
      <c r="C5" s="11"/>
      <c r="D5" s="11" t="s">
        <v>15</v>
      </c>
      <c r="E5" s="11"/>
      <c r="F5" s="12" t="s">
        <v>27</v>
      </c>
      <c r="G5" s="13" t="s">
        <v>17</v>
      </c>
      <c r="H5" s="14">
        <v>5.91</v>
      </c>
      <c r="I5" s="15">
        <v>46</v>
      </c>
      <c r="J5" s="15">
        <v>53</v>
      </c>
      <c r="K5" s="16">
        <v>6.08</v>
      </c>
      <c r="L5" s="17"/>
      <c r="M5" s="18">
        <v>1.5200000000000002E-2</v>
      </c>
      <c r="N5" s="19">
        <v>3.1666666666666669E-2</v>
      </c>
      <c r="O5" s="20"/>
      <c r="P5" s="21"/>
      <c r="Q5" s="82">
        <v>0.35416666666666669</v>
      </c>
      <c r="R5" s="83">
        <v>0.35416666666666669</v>
      </c>
    </row>
    <row r="6" spans="1:18" ht="25.5" customHeight="1" x14ac:dyDescent="0.75">
      <c r="A6" s="81">
        <v>2</v>
      </c>
      <c r="B6" s="75"/>
      <c r="C6" s="11"/>
      <c r="D6" s="11"/>
      <c r="E6" s="11"/>
      <c r="F6" s="22" t="s">
        <v>28</v>
      </c>
      <c r="G6" s="23" t="s">
        <v>18</v>
      </c>
      <c r="H6" s="24">
        <v>8.59</v>
      </c>
      <c r="I6" s="25">
        <v>52</v>
      </c>
      <c r="J6" s="25">
        <v>45</v>
      </c>
      <c r="K6" s="26">
        <v>8.8119999999999994</v>
      </c>
      <c r="L6" s="27"/>
      <c r="M6" s="28">
        <v>1.9582222222222223E-2</v>
      </c>
      <c r="N6" s="29">
        <v>4.5895833333333323E-2</v>
      </c>
      <c r="O6" s="30"/>
      <c r="P6" s="21"/>
      <c r="Q6" s="84">
        <f>Q5+M5</f>
        <v>0.36936666666666668</v>
      </c>
      <c r="R6" s="85" t="str">
        <f>IF(O5&lt;&gt;0,R5+O5,"")</f>
        <v/>
      </c>
    </row>
    <row r="7" spans="1:18" ht="25.5" customHeight="1" x14ac:dyDescent="0.75">
      <c r="A7" s="81">
        <v>3</v>
      </c>
      <c r="B7" s="75"/>
      <c r="C7" s="11"/>
      <c r="D7" s="11"/>
      <c r="E7" s="11"/>
      <c r="F7" s="32" t="s">
        <v>29</v>
      </c>
      <c r="G7" s="33" t="s">
        <v>18</v>
      </c>
      <c r="H7" s="34">
        <v>4.33</v>
      </c>
      <c r="I7" s="35">
        <v>38</v>
      </c>
      <c r="J7" s="35">
        <v>22</v>
      </c>
      <c r="K7" s="36">
        <v>4.5140000000000002</v>
      </c>
      <c r="L7" s="37"/>
      <c r="M7" s="38">
        <v>1.0031111111111112E-2</v>
      </c>
      <c r="N7" s="39">
        <v>2.3510416666666669E-2</v>
      </c>
      <c r="O7" s="40"/>
      <c r="P7" s="21"/>
      <c r="Q7" s="86">
        <f>Q6+M6</f>
        <v>0.3889488888888889</v>
      </c>
      <c r="R7" s="85" t="str">
        <f t="shared" ref="R7:R9" si="0">IF(O6&lt;&gt;0,R6+O6,"")</f>
        <v/>
      </c>
    </row>
    <row r="8" spans="1:18" ht="25.5" customHeight="1" x14ac:dyDescent="0.75">
      <c r="A8" s="81">
        <v>4</v>
      </c>
      <c r="B8" s="75"/>
      <c r="C8" s="11"/>
      <c r="D8" s="11"/>
      <c r="E8" s="11"/>
      <c r="F8" s="32" t="s">
        <v>30</v>
      </c>
      <c r="G8" s="33" t="s">
        <v>18</v>
      </c>
      <c r="H8" s="34">
        <v>9.0500000000000007</v>
      </c>
      <c r="I8" s="35">
        <v>578</v>
      </c>
      <c r="J8" s="35">
        <v>155</v>
      </c>
      <c r="K8" s="36">
        <v>12.208</v>
      </c>
      <c r="L8" s="37"/>
      <c r="M8" s="38">
        <v>2.712888888888889E-2</v>
      </c>
      <c r="N8" s="39">
        <v>6.3583333333333339E-2</v>
      </c>
      <c r="O8" s="40"/>
      <c r="P8" s="21"/>
      <c r="Q8" s="86">
        <f>Q7+M7</f>
        <v>0.39898</v>
      </c>
      <c r="R8" s="85" t="str">
        <f t="shared" si="0"/>
        <v/>
      </c>
    </row>
    <row r="9" spans="1:18" ht="25.5" customHeight="1" x14ac:dyDescent="0.75">
      <c r="A9" s="81">
        <v>5</v>
      </c>
      <c r="B9" s="75"/>
      <c r="C9" s="11"/>
      <c r="D9" s="11"/>
      <c r="E9" s="11"/>
      <c r="F9" s="32" t="s">
        <v>31</v>
      </c>
      <c r="G9" s="33" t="s">
        <v>18</v>
      </c>
      <c r="H9" s="34">
        <v>12.3</v>
      </c>
      <c r="I9" s="35">
        <v>149</v>
      </c>
      <c r="J9" s="35">
        <v>524</v>
      </c>
      <c r="K9" s="36">
        <v>12.146000000000001</v>
      </c>
      <c r="L9" s="37"/>
      <c r="M9" s="38">
        <v>2.6991111111111115E-2</v>
      </c>
      <c r="N9" s="39">
        <v>6.3260416666666666E-2</v>
      </c>
      <c r="O9" s="40"/>
      <c r="P9" s="21"/>
      <c r="Q9" s="86">
        <f>Q8+M8</f>
        <v>0.42610888888888887</v>
      </c>
      <c r="R9" s="85" t="str">
        <f t="shared" si="0"/>
        <v/>
      </c>
    </row>
    <row r="10" spans="1:18" ht="25.5" customHeight="1" x14ac:dyDescent="0.75">
      <c r="A10" s="78"/>
      <c r="B10" s="76"/>
      <c r="C10" s="31"/>
      <c r="D10" s="31"/>
      <c r="E10" s="31"/>
      <c r="F10" s="41"/>
      <c r="G10" s="42" t="s">
        <v>19</v>
      </c>
      <c r="H10" s="43"/>
      <c r="I10" s="44"/>
      <c r="J10" s="44"/>
      <c r="K10" s="45"/>
      <c r="L10" s="46"/>
      <c r="M10" s="68" t="s">
        <v>38</v>
      </c>
      <c r="N10" s="47"/>
      <c r="O10" s="102" t="str">
        <f>IF(O9&lt;&gt;0,SUM(O5:O9),"")</f>
        <v/>
      </c>
      <c r="P10" s="21"/>
      <c r="Q10" s="86">
        <f>Q9+M9</f>
        <v>0.4531</v>
      </c>
      <c r="R10" s="85" t="str">
        <f>IF(O9&lt;&gt;0,R9+O9,"")</f>
        <v/>
      </c>
    </row>
    <row r="11" spans="1:18" ht="25.5" customHeight="1" x14ac:dyDescent="0.75">
      <c r="A11" s="81">
        <v>6</v>
      </c>
      <c r="B11" s="75"/>
      <c r="C11" s="11"/>
      <c r="D11" s="11"/>
      <c r="E11" s="11"/>
      <c r="F11" s="48" t="s">
        <v>32</v>
      </c>
      <c r="G11" s="49" t="s">
        <v>17</v>
      </c>
      <c r="H11" s="50">
        <v>4.53</v>
      </c>
      <c r="I11" s="51">
        <v>73</v>
      </c>
      <c r="J11" s="51">
        <v>23</v>
      </c>
      <c r="K11" s="52">
        <v>4.9219999999999997</v>
      </c>
      <c r="L11" s="53"/>
      <c r="M11" s="54">
        <v>1.0937777777777777E-2</v>
      </c>
      <c r="N11" s="55">
        <v>2.5635416666666667E-2</v>
      </c>
      <c r="O11" s="56"/>
      <c r="P11" s="21"/>
      <c r="Q11" s="95">
        <v>0.55208333333333337</v>
      </c>
      <c r="R11" s="96">
        <v>0.55208333333333337</v>
      </c>
    </row>
    <row r="12" spans="1:18" ht="25.5" customHeight="1" x14ac:dyDescent="0.75">
      <c r="A12" s="81">
        <v>7</v>
      </c>
      <c r="B12" s="75"/>
      <c r="C12" s="11"/>
      <c r="D12" s="11"/>
      <c r="E12" s="11"/>
      <c r="F12" s="22" t="s">
        <v>33</v>
      </c>
      <c r="G12" s="23" t="s">
        <v>18</v>
      </c>
      <c r="H12" s="57">
        <v>12.3</v>
      </c>
      <c r="I12" s="58">
        <v>378</v>
      </c>
      <c r="J12" s="58">
        <v>428</v>
      </c>
      <c r="K12" s="59">
        <v>13.712000000000002</v>
      </c>
      <c r="L12" s="60"/>
      <c r="M12" s="28">
        <v>3.0471111111111115E-2</v>
      </c>
      <c r="N12" s="29">
        <v>7.1416666666666684E-2</v>
      </c>
      <c r="O12" s="30"/>
      <c r="P12" s="21"/>
      <c r="Q12" s="84">
        <f>Q11+M11</f>
        <v>0.56302111111111119</v>
      </c>
      <c r="R12" s="85" t="str">
        <f>IF(O11&lt;&gt;0,R11+O11,"")</f>
        <v/>
      </c>
    </row>
    <row r="13" spans="1:18" ht="25.5" customHeight="1" x14ac:dyDescent="0.75">
      <c r="A13" s="81">
        <v>8</v>
      </c>
      <c r="B13" s="75"/>
      <c r="C13" s="11"/>
      <c r="D13" s="11"/>
      <c r="E13" s="11"/>
      <c r="F13" s="32" t="s">
        <v>34</v>
      </c>
      <c r="G13" s="33" t="s">
        <v>18</v>
      </c>
      <c r="H13" s="34">
        <v>8.4</v>
      </c>
      <c r="I13" s="35">
        <v>85</v>
      </c>
      <c r="J13" s="35">
        <v>128</v>
      </c>
      <c r="K13" s="36">
        <v>8.6539999999999999</v>
      </c>
      <c r="L13" s="37"/>
      <c r="M13" s="38">
        <v>1.9231111111111112E-2</v>
      </c>
      <c r="N13" s="39">
        <v>4.5072916666666671E-2</v>
      </c>
      <c r="O13" s="40"/>
      <c r="P13" s="21"/>
      <c r="Q13" s="86">
        <f>Q12+M12</f>
        <v>0.59349222222222231</v>
      </c>
      <c r="R13" s="85" t="str">
        <f t="shared" ref="R13" si="1">IF(O12&lt;&gt;0,R12+O12,"")</f>
        <v/>
      </c>
    </row>
    <row r="14" spans="1:18" ht="25.5" customHeight="1" x14ac:dyDescent="0.75">
      <c r="A14" s="81">
        <v>9</v>
      </c>
      <c r="B14" s="75"/>
      <c r="C14" s="11"/>
      <c r="D14" s="11"/>
      <c r="E14" s="11"/>
      <c r="F14" s="32" t="s">
        <v>35</v>
      </c>
      <c r="G14" s="33" t="s">
        <v>18</v>
      </c>
      <c r="H14" s="34">
        <v>10.199999999999999</v>
      </c>
      <c r="I14" s="35">
        <v>156</v>
      </c>
      <c r="J14" s="35">
        <v>163</v>
      </c>
      <c r="K14" s="36">
        <v>10.809999999999999</v>
      </c>
      <c r="L14" s="37"/>
      <c r="M14" s="38">
        <v>2.4022222222222223E-2</v>
      </c>
      <c r="N14" s="39">
        <v>5.6302083333333322E-2</v>
      </c>
      <c r="O14" s="40"/>
      <c r="P14" s="21"/>
      <c r="Q14" s="86">
        <f>Q13+M13</f>
        <v>0.6127233333333334</v>
      </c>
      <c r="R14" s="85" t="str">
        <f>IF(O13&lt;&gt;0,R13+O13,"")</f>
        <v/>
      </c>
    </row>
    <row r="15" spans="1:18" ht="22.25" customHeight="1" x14ac:dyDescent="0.75">
      <c r="A15" s="78"/>
      <c r="B15" s="76"/>
      <c r="C15" s="31"/>
      <c r="D15" s="31"/>
      <c r="E15" s="31"/>
      <c r="F15" s="32"/>
      <c r="G15" s="33" t="s">
        <v>20</v>
      </c>
      <c r="H15" s="34"/>
      <c r="I15" s="35"/>
      <c r="J15" s="35"/>
      <c r="K15" s="61"/>
      <c r="L15" s="37"/>
      <c r="M15" s="62"/>
      <c r="N15" s="63"/>
      <c r="O15" s="64"/>
      <c r="P15" s="21"/>
      <c r="Q15" s="86">
        <f>Q14+M14</f>
        <v>0.63674555555555568</v>
      </c>
      <c r="R15" s="85" t="str">
        <f>IF(O14&lt;&gt;0,R14+O14,"")</f>
        <v/>
      </c>
    </row>
    <row r="16" spans="1:18" ht="25.5" customHeight="1" x14ac:dyDescent="0.75">
      <c r="A16" s="81">
        <v>10</v>
      </c>
      <c r="B16" s="75"/>
      <c r="C16" s="11"/>
      <c r="D16" s="11"/>
      <c r="E16" s="11"/>
      <c r="F16" s="12" t="s">
        <v>36</v>
      </c>
      <c r="G16" s="13" t="s">
        <v>40</v>
      </c>
      <c r="H16" s="14">
        <v>6.12</v>
      </c>
      <c r="I16" s="15">
        <v>40</v>
      </c>
      <c r="J16" s="15">
        <v>54</v>
      </c>
      <c r="K16" s="16">
        <v>6.5439999999999996</v>
      </c>
      <c r="L16" s="17"/>
      <c r="M16" s="65">
        <v>1.4542222222222222E-2</v>
      </c>
      <c r="N16" s="66">
        <v>3.4083333333333334E-2</v>
      </c>
      <c r="O16" s="67"/>
      <c r="P16" s="21"/>
      <c r="Q16" s="98">
        <v>0.66666666666666663</v>
      </c>
      <c r="R16" s="103">
        <v>0.69791666666666663</v>
      </c>
    </row>
    <row r="17" spans="1:18" ht="33.5" customHeight="1" thickBot="1" x14ac:dyDescent="0.9">
      <c r="A17" s="79"/>
      <c r="B17" s="9"/>
      <c r="C17" s="9"/>
      <c r="D17" s="9"/>
      <c r="E17" s="9"/>
      <c r="F17" s="87" t="s">
        <v>16</v>
      </c>
      <c r="G17" s="13" t="s">
        <v>39</v>
      </c>
      <c r="H17" s="88">
        <f>SUM(H5:H16)</f>
        <v>81.730000000000018</v>
      </c>
      <c r="I17" s="89">
        <f>SUM(I5:I16)</f>
        <v>1595</v>
      </c>
      <c r="J17" s="89">
        <f t="shared" ref="J17:K17" si="2">SUM(J5:J16)</f>
        <v>1595</v>
      </c>
      <c r="K17" s="90">
        <f t="shared" si="2"/>
        <v>88.402000000000001</v>
      </c>
      <c r="L17" s="37"/>
      <c r="M17" s="91" t="s">
        <v>37</v>
      </c>
      <c r="N17" s="91"/>
      <c r="O17" s="102">
        <f>SUM(O5:O9,O11:O14,O16)</f>
        <v>0</v>
      </c>
      <c r="P17" s="21"/>
      <c r="Q17" s="97">
        <f>Q16+M16</f>
        <v>0.68120888888888886</v>
      </c>
      <c r="R17" s="92" t="str">
        <f>IF(O16&lt;&gt;0,R16+O16,"")</f>
        <v/>
      </c>
    </row>
    <row r="18" spans="1:18" ht="21.5" customHeight="1" thickTop="1" x14ac:dyDescent="0.75">
      <c r="A18" s="79"/>
      <c r="C18" t="s">
        <v>21</v>
      </c>
      <c r="D18" s="112">
        <f>COUNTIF(D5:D16,"W")</f>
        <v>1</v>
      </c>
      <c r="E18" t="s">
        <v>22</v>
      </c>
      <c r="N18" t="s">
        <v>24</v>
      </c>
      <c r="O18" s="10" t="s">
        <v>25</v>
      </c>
    </row>
    <row r="19" spans="1:18" ht="21.5" customHeight="1" x14ac:dyDescent="0.75">
      <c r="C19" t="s">
        <v>23</v>
      </c>
      <c r="D19" s="112">
        <f>COUNTIF(D5:D16,"M")</f>
        <v>0</v>
      </c>
    </row>
    <row r="20" spans="1:18" ht="57" customHeight="1" x14ac:dyDescent="0.75">
      <c r="G20" s="104" t="s">
        <v>42</v>
      </c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</row>
    <row r="23" spans="1:18" x14ac:dyDescent="0.75">
      <c r="B23" t="s">
        <v>46</v>
      </c>
    </row>
  </sheetData>
  <sheetProtection sheet="1" formatCells="0" formatColumns="0" formatRows="0" insertColumns="0" insertRows="0" deleteColumns="0" deleteRows="0" selectLockedCells="1"/>
  <mergeCells count="5">
    <mergeCell ref="G20:R20"/>
    <mergeCell ref="B3:E3"/>
    <mergeCell ref="H3:K3"/>
    <mergeCell ref="M3:O3"/>
    <mergeCell ref="Q3:R3"/>
  </mergeCells>
  <conditionalFormatting sqref="D19">
    <cfRule type="expression" dxfId="0" priority="1">
      <formula>"&lt;3"</formula>
    </cfRule>
  </conditionalFormatting>
  <dataValidations count="1">
    <dataValidation type="whole" errorStyle="warning" operator="lessThan" allowBlank="1" showInputMessage="1" showErrorMessage="1" error="min 3 Frauen_x000a_" promptTitle="Min. 3 Frauen" sqref="D19" xr:uid="{00000000-0002-0000-0000-000000000000}">
      <formula1>3</formula1>
    </dataValidation>
  </dataValidations>
  <pageMargins left="0.7" right="0.7" top="0.75" bottom="0.75" header="0.3" footer="0.3"/>
  <pageSetup paperSize="9" scale="61" fitToHeight="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Planungssheet</vt:lpstr>
      <vt:lpstr>Planungssheet!Druckbereich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Lombriser</dc:creator>
  <cp:lastModifiedBy>Gabriel Lombriser</cp:lastModifiedBy>
  <cp:lastPrinted>2021-10-10T20:59:01Z</cp:lastPrinted>
  <dcterms:created xsi:type="dcterms:W3CDTF">2018-10-01T19:24:06Z</dcterms:created>
  <dcterms:modified xsi:type="dcterms:W3CDTF">2021-10-10T21:26:28Z</dcterms:modified>
</cp:coreProperties>
</file>